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S:\Pensioenuitvoering_Rekensheets\BPF Recreatie\"/>
    </mc:Choice>
  </mc:AlternateContent>
  <xr:revisionPtr revIDLastSave="0" documentId="13_ncr:1_{BDD4736B-84EC-4BF2-8F56-C6A4A85F58A2}" xr6:coauthVersionLast="47" xr6:coauthVersionMax="47" xr10:uidLastSave="{00000000-0000-0000-0000-000000000000}"/>
  <bookViews>
    <workbookView xWindow="-120" yWindow="-120" windowWidth="29040" windowHeight="15840" tabRatio="725" xr2:uid="{00000000-000D-0000-FFFF-FFFF00000000}"/>
  </bookViews>
  <sheets>
    <sheet name="Recreatie - ANW pensioen" sheetId="3" r:id="rId1"/>
    <sheet name="Variabelen" sheetId="10" state="veryHidden" r:id="rId2"/>
  </sheets>
  <definedNames>
    <definedName name="_xlnm.Print_Area" localSheetId="0">'Recreatie - ANW pensioen'!$A$1:$G$49</definedName>
    <definedName name="belastingtar">Variabelen!$A$73:$A$75</definedName>
    <definedName name="brutoanwpremie">'Recreatie - ANW pensioen'!$F$15</definedName>
    <definedName name="Geboortedatum">'Recreatie - ANW pensioen'!$C$15</definedName>
    <definedName name="lft_mnd">Variabelen!$B$64</definedName>
    <definedName name="lftbeginstartjaar">Variabelen!$A$64</definedName>
    <definedName name="percANW">Variabelen!$E$64</definedName>
    <definedName name="percentagesANW">Variabelen!$A$67:$A$70</definedName>
    <definedName name="periode">'Recreatie - ANW pensioen'!$C$18</definedName>
    <definedName name="Rekendatum">'Recreatie - ANW pensioen'!$C$23</definedName>
    <definedName name="Start_datum">'Recreatie - ANW pensioen'!$C$16</definedName>
    <definedName name="tabmaxANW">Variabelen!$A$3:$B$3</definedName>
    <definedName name="tabpremie">Variabelen!$A$9:$C$58</definedName>
    <definedName name="verzANWpensioen">'Recreatie - ANW pensioen'!$F$11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0" l="1"/>
  <c r="C10" i="10"/>
  <c r="C12" i="10"/>
  <c r="F11" i="3" l="1"/>
  <c r="C57" i="10" l="1"/>
  <c r="A61" i="10" l="1"/>
  <c r="C64" i="10" s="1"/>
  <c r="A64" i="10" l="1"/>
  <c r="B64" i="10" s="1"/>
  <c r="C58"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9" i="10"/>
  <c r="E64" i="10" l="1"/>
  <c r="F15" i="3" s="1"/>
  <c r="F16" i="3" s="1"/>
  <c r="G15" i="3"/>
  <c r="G16" i="3" s="1"/>
</calcChain>
</file>

<file path=xl/sharedStrings.xml><?xml version="1.0" encoding="utf-8"?>
<sst xmlns="http://schemas.openxmlformats.org/spreadsheetml/2006/main" count="27" uniqueCount="26">
  <si>
    <t>Geboortedatum (dd-mm-jjjj)</t>
  </si>
  <si>
    <t>jaar</t>
  </si>
  <si>
    <t>Maximale ANW-uitkering</t>
  </si>
  <si>
    <t>bedrag</t>
  </si>
  <si>
    <t>leeftijd</t>
  </si>
  <si>
    <t>premie per jaar</t>
  </si>
  <si>
    <t>Belastingtarief</t>
  </si>
  <si>
    <t>Leeftijd op rekendatum</t>
  </si>
  <si>
    <t>Percentages verzekerd ANW-pensioen</t>
  </si>
  <si>
    <t>percentage van het verzekerd jaarbedrag</t>
  </si>
  <si>
    <t>Premietabel afkomstig van WTW</t>
  </si>
  <si>
    <t>Jouw gegevens</t>
  </si>
  <si>
    <t>Het Anw-pensioen voor je partner en de premie die jij betaalt</t>
  </si>
  <si>
    <t>Datum wanneer je het Anw-pensioen wil starten (dd-mm-jjjj)</t>
  </si>
  <si>
    <t>Hoe wil je dat we de premie uitrekenen?</t>
  </si>
  <si>
    <t>Hoeveel premie betaal je?</t>
  </si>
  <si>
    <t>Brutopremie</t>
  </si>
  <si>
    <t>Nettopremie</t>
  </si>
  <si>
    <t>Het Anw-pensioen voor je partner per jaar</t>
  </si>
  <si>
    <t>Vul hieronder je naam in:</t>
  </si>
  <si>
    <t>Voor welk percentage wil je Anw-pensioen verzekeren?</t>
  </si>
  <si>
    <t>Welk belastingtarief geldt voor jou?</t>
  </si>
  <si>
    <t>Rekendatum</t>
  </si>
  <si>
    <t>Loongrens</t>
  </si>
  <si>
    <t>Bron: website Belastingdienst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</si>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</sst>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2]\ * #,##0.00_-;_-[$€-2]\ * #,##0.00\-;_-[$€-2]\ * &quot;-&quot;??_-"/>
    <numFmt numFmtId="167" formatCode="_-&quot;€&quot;\ * #.##0.00_-;_-&quot;€&quot;\ * #.##0.00\-;_-&quot;€&quot;\ * &quot;-&quot;??_-;_-@_-"/>
    <numFmt numFmtId="168" formatCode="dd/mm/yyyy\ "/>
    <numFmt numFmtId="169" formatCode="_-* #,##0.00_-;\-* #,##0.00_-;_-* &quot;-&quot;??_-;_-@_-"/>
    <numFmt numFmtId="170" formatCode="0.000%"/>
    <numFmt numFmtId="171" formatCode="0.00000%"/>
    <numFmt numFmtId="172" formatCode="_ * #,##0_ ;_ * \-#,##0_ ;_ * &quot;-&quot;??_ ;_ @_ "/>
  </numFmts>
  <fonts count="19" x14ac:knownFonts="1">
    <font>
      <sz val="11"/>
      <color theme="1"/>
      <name val="Calibri"/>
      <family val="2"/>
      <scheme val="minor"/>
    </font>
    <font>
      <sz val="11"/>
      <color theme="1"/>
      <name val="Calibri"/>
      <family val="2"/>
      <scheme val="minor"/>
    </font>
    <font>
      <b/>
      <sz val="11"/>
      <color theme="3"/>
      <name val="Calibri"/>
      <family val="2"/>
      <scheme val="minor"/>
    </font>
    <font>
      <b/>
      <sz val="11"/>
      <color rgb="FFFA7D00"/>
      <name val="Calibri"/>
      <family val="2"/>
      <scheme val="minor"/>
    </font>
    <font>
      <sz val="11"/>
      <color theme="0"/>
      <name val="Calibri"/>
      <family val="2"/>
      <scheme val="minor"/>
    </font>
    <font>
      <sz val="8"/>
      <color indexed="8"/>
      <name val="Verdana"/>
      <family val="2"/>
    </font>
    <font>
      <sz val="10"/>
      <name val="Arial"/>
      <family val="2"/>
    </font>
    <font>
      <sz val="12"/>
      <name val="Helv"/>
    </font>
    <font>
      <sz val="9"/>
      <name val="Verdana"/>
      <family val="2"/>
    </font>
    <font>
      <sz val="8"/>
      <color theme="1"/>
      <name val="Calibri"/>
      <family val="2"/>
      <scheme val="minor"/>
    </font>
    <font>
      <b/>
      <i/>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b/>
      <sz val="11"/>
      <color indexed="8"/>
      <name val="Calibri"/>
      <family val="2"/>
      <scheme val="minor"/>
    </font>
    <font>
      <b/>
      <i/>
      <sz val="11"/>
      <name val="Calibri"/>
      <family val="2"/>
      <scheme val="minor"/>
    </font>
    <font>
      <b/>
      <sz val="9"/>
      <color theme="1"/>
      <name val="Calibri"/>
      <family val="2"/>
      <scheme val="minor"/>
    </font>
    <font>
      <sz val="11"/>
      <color rgb="FF000000"/>
      <name val="Calibri"/>
      <family val="2"/>
      <scheme val="minor"/>
    </font>
    <font>
      <b/>
      <sz val="11"/>
      <color rgb="FFFF0000"/>
      <name val="Calibri"/>
      <family val="2"/>
      <scheme val="minor"/>
    </font>
  </fonts>
  <fills count="9">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C000"/>
        <bgColor indexed="64"/>
      </patternFill>
    </fill>
  </fills>
  <borders count="12">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27">
    <xf numFmtId="0" fontId="0" fillId="0" borderId="0"/>
    <xf numFmtId="164" fontId="1" fillId="0" borderId="0" applyFont="0" applyFill="0" applyBorder="0" applyAlignment="0" applyProtection="0"/>
    <xf numFmtId="9" fontId="1" fillId="0" borderId="0" applyFont="0" applyFill="0" applyBorder="0" applyAlignment="0" applyProtection="0"/>
    <xf numFmtId="166" fontId="5" fillId="0" borderId="0"/>
    <xf numFmtId="164" fontId="5" fillId="0" borderId="0" applyFont="0" applyFill="0" applyBorder="0" applyAlignment="0" applyProtection="0"/>
    <xf numFmtId="9" fontId="5" fillId="0" borderId="0" applyFont="0" applyFill="0" applyBorder="0" applyAlignment="0" applyProtection="0"/>
    <xf numFmtId="166" fontId="6" fillId="0" borderId="0" applyFont="0" applyFill="0" applyBorder="0" applyAlignment="0" applyProtection="0"/>
    <xf numFmtId="166" fontId="7" fillId="0" borderId="0" applyNumberFormat="0" applyFill="0" applyBorder="0" applyAlignment="0" applyProtection="0"/>
    <xf numFmtId="166" fontId="1" fillId="3" borderId="0" applyNumberFormat="0" applyBorder="0" applyAlignment="0" applyProtection="0"/>
    <xf numFmtId="166" fontId="1" fillId="5" borderId="0" applyNumberFormat="0" applyBorder="0" applyAlignment="0" applyProtection="0"/>
    <xf numFmtId="166" fontId="4" fillId="4" borderId="0" applyNumberFormat="0" applyBorder="0" applyAlignment="0" applyProtection="0"/>
    <xf numFmtId="166" fontId="3" fillId="2"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6" fontId="2" fillId="0" borderId="1" applyNumberFormat="0" applyFill="0" applyAlignment="0" applyProtection="0"/>
    <xf numFmtId="166" fontId="2"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6" fillId="0" borderId="0"/>
    <xf numFmtId="166" fontId="1" fillId="0" borderId="0"/>
    <xf numFmtId="166" fontId="8" fillId="0" borderId="0"/>
    <xf numFmtId="166" fontId="9" fillId="0" borderId="0"/>
    <xf numFmtId="167" fontId="6" fillId="0" borderId="0" applyFont="0" applyFill="0" applyBorder="0" applyAlignment="0" applyProtection="0"/>
    <xf numFmtId="0" fontId="6" fillId="0" borderId="0"/>
    <xf numFmtId="169"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0" fillId="0" borderId="3" xfId="0" applyFont="1" applyBorder="1"/>
    <xf numFmtId="0" fontId="0" fillId="0" borderId="3" xfId="0" applyBorder="1"/>
    <xf numFmtId="0" fontId="0" fillId="0" borderId="3" xfId="0" applyFont="1" applyBorder="1" applyAlignment="1">
      <alignment horizontal="right"/>
    </xf>
    <xf numFmtId="0" fontId="16" fillId="0" borderId="0" xfId="0" applyFont="1"/>
    <xf numFmtId="9" fontId="0" fillId="0" borderId="7" xfId="0" applyNumberFormat="1" applyBorder="1"/>
    <xf numFmtId="9" fontId="0" fillId="0" borderId="9" xfId="0" applyNumberFormat="1" applyBorder="1"/>
    <xf numFmtId="9" fontId="0" fillId="0" borderId="6" xfId="0" applyNumberFormat="1" applyBorder="1"/>
    <xf numFmtId="0" fontId="0" fillId="0" borderId="0" xfId="0" applyBorder="1"/>
    <xf numFmtId="0" fontId="0" fillId="0" borderId="0" xfId="0" applyFont="1" applyBorder="1"/>
    <xf numFmtId="2" fontId="0" fillId="0" borderId="0" xfId="0" applyNumberFormat="1" applyBorder="1"/>
    <xf numFmtId="0" fontId="0" fillId="0" borderId="3" xfId="0" applyFont="1" applyBorder="1" applyAlignment="1">
      <alignment wrapText="1"/>
    </xf>
    <xf numFmtId="0" fontId="0" fillId="0" borderId="0" xfId="0" applyFill="1" applyBorder="1"/>
    <xf numFmtId="2" fontId="0" fillId="0" borderId="0" xfId="0" applyNumberFormat="1" applyFill="1" applyBorder="1"/>
    <xf numFmtId="10" fontId="0" fillId="0" borderId="0" xfId="0" applyNumberFormat="1" applyFill="1" applyBorder="1"/>
    <xf numFmtId="10" fontId="0" fillId="0" borderId="0" xfId="0" applyNumberFormat="1" applyFill="1"/>
    <xf numFmtId="0" fontId="0" fillId="0" borderId="0" xfId="0" applyFill="1"/>
    <xf numFmtId="168" fontId="11" fillId="6" borderId="3" xfId="3" applyNumberFormat="1" applyFont="1" applyFill="1" applyBorder="1" applyAlignment="1" applyProtection="1">
      <alignment horizontal="right"/>
      <protection locked="0"/>
    </xf>
    <xf numFmtId="9" fontId="11" fillId="6" borderId="3" xfId="3" applyNumberFormat="1" applyFont="1" applyFill="1" applyBorder="1" applyAlignment="1" applyProtection="1">
      <alignment horizontal="right"/>
      <protection locked="0"/>
    </xf>
    <xf numFmtId="1" fontId="11" fillId="6" borderId="3" xfId="3" applyNumberFormat="1" applyFont="1" applyFill="1" applyBorder="1" applyAlignment="1" applyProtection="1">
      <alignment horizontal="right"/>
      <protection locked="0"/>
    </xf>
    <xf numFmtId="10" fontId="11" fillId="6" borderId="3" xfId="3" applyNumberFormat="1" applyFont="1" applyFill="1" applyBorder="1" applyAlignment="1" applyProtection="1">
      <alignment horizontal="right"/>
      <protection locked="0"/>
    </xf>
    <xf numFmtId="44" fontId="12" fillId="6" borderId="3" xfId="1" applyNumberFormat="1" applyFont="1" applyFill="1" applyBorder="1" applyAlignment="1" applyProtection="1">
      <alignment horizontal="right"/>
    </xf>
    <xf numFmtId="0" fontId="11" fillId="6" borderId="3" xfId="3" applyNumberFormat="1" applyFont="1" applyFill="1" applyBorder="1" applyAlignment="1" applyProtection="1">
      <alignment horizontal="center"/>
      <protection locked="0"/>
    </xf>
    <xf numFmtId="7" fontId="12" fillId="0" borderId="0" xfId="1" applyNumberFormat="1" applyFont="1" applyFill="1" applyBorder="1" applyAlignment="1" applyProtection="1">
      <alignment vertical="top"/>
    </xf>
    <xf numFmtId="0" fontId="0" fillId="0" borderId="3" xfId="0" applyFont="1" applyBorder="1" applyAlignment="1">
      <alignment horizontal="center"/>
    </xf>
    <xf numFmtId="10" fontId="13" fillId="0" borderId="0" xfId="0" applyNumberFormat="1" applyFont="1" applyFill="1" applyBorder="1"/>
    <xf numFmtId="0" fontId="11" fillId="0" borderId="0" xfId="3" applyNumberFormat="1" applyFont="1" applyFill="1" applyAlignment="1" applyProtection="1">
      <alignment horizontal="center"/>
    </xf>
    <xf numFmtId="0" fontId="14" fillId="0" borderId="0" xfId="3" applyNumberFormat="1" applyFont="1" applyFill="1" applyBorder="1" applyAlignment="1" applyProtection="1"/>
    <xf numFmtId="0" fontId="11" fillId="0" borderId="0" xfId="3" applyNumberFormat="1" applyFont="1" applyFill="1" applyProtection="1"/>
    <xf numFmtId="0" fontId="14" fillId="0" borderId="0" xfId="3" applyNumberFormat="1" applyFont="1" applyFill="1" applyBorder="1" applyAlignment="1" applyProtection="1">
      <alignment vertical="center" wrapText="1"/>
    </xf>
    <xf numFmtId="0" fontId="10" fillId="0" borderId="0" xfId="3" applyNumberFormat="1" applyFont="1" applyFill="1" applyBorder="1" applyAlignment="1" applyProtection="1"/>
    <xf numFmtId="0" fontId="11" fillId="0" borderId="0" xfId="3" applyNumberFormat="1" applyFont="1" applyFill="1" applyBorder="1" applyAlignment="1" applyProtection="1">
      <alignment horizontal="right"/>
    </xf>
    <xf numFmtId="0" fontId="14" fillId="0" borderId="3" xfId="3" applyNumberFormat="1" applyFont="1" applyFill="1" applyBorder="1" applyAlignment="1" applyProtection="1">
      <alignment horizontal="left"/>
    </xf>
    <xf numFmtId="0" fontId="11" fillId="0" borderId="0" xfId="3" applyNumberFormat="1" applyFont="1" applyFill="1" applyBorder="1" applyAlignment="1" applyProtection="1"/>
    <xf numFmtId="0" fontId="14" fillId="0" borderId="3" xfId="3" applyNumberFormat="1" applyFont="1" applyFill="1" applyBorder="1" applyAlignment="1" applyProtection="1">
      <alignment vertical="top"/>
    </xf>
    <xf numFmtId="0" fontId="11" fillId="0" borderId="0" xfId="3" applyNumberFormat="1" applyFont="1" applyFill="1" applyBorder="1" applyAlignment="1" applyProtection="1">
      <alignment horizontal="center"/>
    </xf>
    <xf numFmtId="0" fontId="11" fillId="0" borderId="3" xfId="3" applyNumberFormat="1" applyFont="1" applyFill="1" applyBorder="1" applyProtection="1"/>
    <xf numFmtId="0" fontId="12" fillId="0" borderId="3" xfId="3" applyNumberFormat="1" applyFont="1" applyFill="1" applyBorder="1" applyProtection="1"/>
    <xf numFmtId="44" fontId="0" fillId="6" borderId="3" xfId="1" applyNumberFormat="1" applyFont="1" applyFill="1" applyBorder="1" applyAlignment="1" applyProtection="1">
      <alignment horizontal="right"/>
    </xf>
    <xf numFmtId="0" fontId="11" fillId="0" borderId="8" xfId="3" applyNumberFormat="1" applyFont="1" applyFill="1" applyBorder="1" applyProtection="1"/>
    <xf numFmtId="0" fontId="11" fillId="0" borderId="0" xfId="3" applyNumberFormat="1" applyFont="1" applyFill="1" applyBorder="1" applyProtection="1"/>
    <xf numFmtId="164" fontId="0" fillId="0" borderId="0" xfId="1" applyNumberFormat="1" applyFont="1" applyFill="1" applyBorder="1" applyAlignment="1" applyProtection="1">
      <alignment horizontal="right"/>
    </xf>
    <xf numFmtId="164" fontId="1" fillId="0" borderId="0" xfId="1" applyNumberFormat="1" applyFont="1" applyFill="1" applyBorder="1" applyAlignment="1" applyProtection="1">
      <alignment horizontal="right"/>
    </xf>
    <xf numFmtId="168" fontId="11" fillId="0" borderId="0" xfId="3" applyNumberFormat="1" applyFont="1" applyFill="1" applyBorder="1" applyAlignment="1" applyProtection="1">
      <alignment horizontal="right"/>
    </xf>
    <xf numFmtId="0" fontId="12" fillId="0" borderId="0" xfId="3" applyNumberFormat="1" applyFont="1" applyFill="1" applyBorder="1" applyProtection="1"/>
    <xf numFmtId="10" fontId="12" fillId="0" borderId="0" xfId="2" applyNumberFormat="1" applyFont="1" applyFill="1" applyBorder="1" applyProtection="1"/>
    <xf numFmtId="164" fontId="11" fillId="0" borderId="0" xfId="1" applyNumberFormat="1" applyFont="1" applyFill="1" applyBorder="1" applyAlignment="1" applyProtection="1">
      <alignment horizontal="right"/>
    </xf>
    <xf numFmtId="164" fontId="11" fillId="0" borderId="0" xfId="3" applyNumberFormat="1" applyFont="1" applyFill="1" applyBorder="1" applyProtection="1"/>
    <xf numFmtId="164" fontId="12" fillId="0" borderId="0" xfId="1" applyNumberFormat="1" applyFont="1" applyFill="1" applyBorder="1" applyAlignment="1" applyProtection="1">
      <alignment horizontal="right"/>
    </xf>
    <xf numFmtId="0" fontId="12" fillId="0" borderId="0" xfId="3" applyNumberFormat="1" applyFont="1" applyFill="1" applyProtection="1"/>
    <xf numFmtId="0" fontId="12" fillId="0" borderId="0" xfId="3" applyNumberFormat="1" applyFont="1" applyFill="1" applyBorder="1" applyAlignment="1" applyProtection="1">
      <alignment horizontal="center"/>
    </xf>
    <xf numFmtId="14" fontId="0" fillId="0" borderId="0" xfId="0" applyNumberFormat="1"/>
    <xf numFmtId="0" fontId="0" fillId="0" borderId="0" xfId="0" applyNumberFormat="1"/>
    <xf numFmtId="10" fontId="0" fillId="0" borderId="0" xfId="0" applyNumberFormat="1" applyBorder="1"/>
    <xf numFmtId="0" fontId="16" fillId="0" borderId="0" xfId="0" applyFont="1" applyFill="1" applyBorder="1"/>
    <xf numFmtId="10" fontId="13" fillId="0" borderId="7" xfId="0" applyNumberFormat="1" applyFont="1" applyFill="1" applyBorder="1"/>
    <xf numFmtId="10" fontId="13" fillId="0" borderId="9" xfId="0" applyNumberFormat="1" applyFont="1" applyFill="1" applyBorder="1"/>
    <xf numFmtId="2" fontId="13" fillId="7" borderId="3" xfId="0" applyNumberFormat="1" applyFont="1" applyFill="1" applyBorder="1"/>
    <xf numFmtId="0" fontId="13" fillId="0" borderId="3" xfId="0" applyFont="1" applyBorder="1" applyAlignment="1">
      <alignment horizontal="center"/>
    </xf>
    <xf numFmtId="170" fontId="0" fillId="0" borderId="0" xfId="2" applyNumberFormat="1" applyFont="1"/>
    <xf numFmtId="10" fontId="0" fillId="0" borderId="3" xfId="2" applyNumberFormat="1" applyFont="1" applyBorder="1"/>
    <xf numFmtId="171" fontId="0" fillId="0" borderId="3" xfId="0" applyNumberFormat="1" applyBorder="1"/>
    <xf numFmtId="10" fontId="13" fillId="0" borderId="11" xfId="0" applyNumberFormat="1" applyFont="1" applyFill="1" applyBorder="1"/>
    <xf numFmtId="14" fontId="12" fillId="0" borderId="3" xfId="0" applyNumberFormat="1" applyFont="1" applyFill="1" applyBorder="1"/>
    <xf numFmtId="172" fontId="13" fillId="0" borderId="7" xfId="26" applyNumberFormat="1" applyFont="1" applyFill="1" applyBorder="1"/>
    <xf numFmtId="0" fontId="0" fillId="0" borderId="6" xfId="0" applyBorder="1"/>
    <xf numFmtId="0" fontId="16" fillId="0" borderId="0" xfId="0" applyFont="1" applyAlignment="1">
      <alignment horizontal="right"/>
    </xf>
    <xf numFmtId="4" fontId="13" fillId="0" borderId="3" xfId="0" applyNumberFormat="1" applyFont="1" applyBorder="1" applyAlignment="1">
      <alignment horizontal="center"/>
    </xf>
    <xf numFmtId="0" fontId="18" fillId="0" borderId="0" xfId="0" applyFont="1"/>
    <xf numFmtId="0" fontId="17" fillId="0" borderId="0" xfId="0" applyFont="1" applyFill="1" applyProtection="1"/>
    <xf numFmtId="10" fontId="0" fillId="0" borderId="0" xfId="2" applyNumberFormat="1" applyFont="1" applyBorder="1"/>
    <xf numFmtId="172" fontId="13" fillId="0" borderId="9" xfId="26" applyNumberFormat="1" applyFont="1" applyFill="1" applyBorder="1"/>
    <xf numFmtId="0" fontId="0" fillId="0" borderId="0" xfId="0" applyAlignment="1">
      <alignment wrapText="1"/>
    </xf>
    <xf numFmtId="0" fontId="15" fillId="8" borderId="4" xfId="3" applyNumberFormat="1" applyFont="1" applyFill="1" applyBorder="1" applyAlignment="1" applyProtection="1">
      <alignment horizontal="center"/>
    </xf>
    <xf numFmtId="0" fontId="15" fillId="8" borderId="5" xfId="3" applyNumberFormat="1" applyFont="1" applyFill="1" applyBorder="1" applyAlignment="1" applyProtection="1">
      <alignment horizontal="center"/>
    </xf>
    <xf numFmtId="0" fontId="14" fillId="0" borderId="3" xfId="3" applyNumberFormat="1" applyFont="1" applyFill="1" applyBorder="1" applyAlignment="1" applyProtection="1"/>
    <xf numFmtId="0" fontId="15" fillId="8" borderId="10" xfId="3" applyNumberFormat="1" applyFont="1" applyFill="1" applyBorder="1" applyAlignment="1" applyProtection="1">
      <alignment horizontal="center"/>
    </xf>
    <xf numFmtId="0" fontId="13" fillId="0" borderId="4" xfId="0" applyFont="1" applyBorder="1" applyAlignment="1">
      <alignment horizontal="center"/>
    </xf>
    <xf numFmtId="0" fontId="13" fillId="0" borderId="5" xfId="0" applyFont="1" applyBorder="1" applyAlignment="1">
      <alignment horizontal="center"/>
    </xf>
  </cellXfs>
  <cellStyles count="27">
    <cellStyle name="20% - Accent1 2" xfId="8" xr:uid="{00000000-0005-0000-0000-000000000000}"/>
    <cellStyle name="20% - Accent6 2" xfId="9" xr:uid="{00000000-0005-0000-0000-000001000000}"/>
    <cellStyle name="Accent6 2" xfId="10" xr:uid="{00000000-0005-0000-0000-000002000000}"/>
    <cellStyle name="Berekening 2" xfId="11" xr:uid="{00000000-0005-0000-0000-000003000000}"/>
    <cellStyle name="Comma 2" xfId="12" xr:uid="{00000000-0005-0000-0000-000004000000}"/>
    <cellStyle name="Comma 3" xfId="13" xr:uid="{00000000-0005-0000-0000-000005000000}"/>
    <cellStyle name="Euro" xfId="6" xr:uid="{00000000-0005-0000-0000-000006000000}"/>
    <cellStyle name="Komma" xfId="26" builtinId="3"/>
    <cellStyle name="Komma 2" xfId="25" xr:uid="{00000000-0005-0000-0000-000008000000}"/>
    <cellStyle name="Kop 3 2" xfId="14" xr:uid="{00000000-0005-0000-0000-000009000000}"/>
    <cellStyle name="Kop 4 2" xfId="15" xr:uid="{00000000-0005-0000-0000-00000A000000}"/>
    <cellStyle name="Normal 2" xfId="7" xr:uid="{00000000-0005-0000-0000-00000B000000}"/>
    <cellStyle name="Percent 2" xfId="16" xr:uid="{00000000-0005-0000-0000-00000C000000}"/>
    <cellStyle name="Percent 3" xfId="17" xr:uid="{00000000-0005-0000-0000-00000D000000}"/>
    <cellStyle name="Procent" xfId="2" builtinId="5"/>
    <cellStyle name="Procent 2" xfId="18" xr:uid="{00000000-0005-0000-0000-00000F000000}"/>
    <cellStyle name="Procent 3" xfId="5" xr:uid="{00000000-0005-0000-0000-000010000000}"/>
    <cellStyle name="Standaard" xfId="0" builtinId="0"/>
    <cellStyle name="Standaard 2" xfId="19" xr:uid="{00000000-0005-0000-0000-000012000000}"/>
    <cellStyle name="Standaard 2 2" xfId="24" xr:uid="{00000000-0005-0000-0000-000013000000}"/>
    <cellStyle name="Standaard 3" xfId="20" xr:uid="{00000000-0005-0000-0000-000014000000}"/>
    <cellStyle name="Standaard 4" xfId="21" xr:uid="{00000000-0005-0000-0000-000015000000}"/>
    <cellStyle name="Standaard 5" xfId="22" xr:uid="{00000000-0005-0000-0000-000016000000}"/>
    <cellStyle name="Standaard 6" xfId="3" xr:uid="{00000000-0005-0000-0000-000017000000}"/>
    <cellStyle name="Valuta" xfId="1" builtinId="4"/>
    <cellStyle name="Valuta 2" xfId="23" xr:uid="{00000000-0005-0000-0000-000019000000}"/>
    <cellStyle name="Valuta 3" xfId="4" xr:uid="{00000000-0005-0000-0000-00001A000000}"/>
  </cellStyles>
  <dxfs count="0"/>
  <tableStyles count="0" defaultTableStyle="TableStyleMedium9" defaultPivotStyle="PivotStyleLight16"/>
  <colors>
    <mruColors>
      <color rgb="FF79DCFF"/>
      <color rgb="FF339966"/>
      <color rgb="FF008080"/>
      <color rgb="FF00B0F0"/>
      <color rgb="FF8BE1FF"/>
      <color rgb="FF5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1680</xdr:colOff>
      <xdr:row>21</xdr:row>
      <xdr:rowOff>9524</xdr:rowOff>
    </xdr:from>
    <xdr:to>
      <xdr:col>7</xdr:col>
      <xdr:colOff>22412</xdr:colOff>
      <xdr:row>45</xdr:row>
      <xdr:rowOff>22412</xdr:rowOff>
    </xdr:to>
    <xdr:sp macro="" textlink="">
      <xdr:nvSpPr>
        <xdr:cNvPr id="4" name="Tekstvak 3">
          <a:extLst>
            <a:ext uri="{FF2B5EF4-FFF2-40B4-BE49-F238E27FC236}">
              <a16:creationId xmlns:a16="http://schemas.microsoft.com/office/drawing/2014/main" id="{00000000-0008-0000-0100-000004000000}"/>
            </a:ext>
          </a:extLst>
        </xdr:cNvPr>
        <xdr:cNvSpPr txBox="1"/>
      </xdr:nvSpPr>
      <xdr:spPr>
        <a:xfrm>
          <a:off x="405092" y="4010024"/>
          <a:ext cx="9310408" cy="4584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b="1" i="0" u="none">
              <a:latin typeface="+mn-lt"/>
            </a:rPr>
            <a:t>Uitleg van de velden:</a:t>
          </a:r>
        </a:p>
        <a:p>
          <a:endParaRPr lang="nl-NL" sz="1100" b="1" i="0" u="none">
            <a:latin typeface="+mn-lt"/>
          </a:endParaRPr>
        </a:p>
        <a:p>
          <a:r>
            <a:rPr lang="nl-NL" sz="1100" u="sng">
              <a:solidFill>
                <a:schemeClr val="dk1"/>
              </a:solidFill>
              <a:effectLst/>
              <a:latin typeface="+mn-lt"/>
              <a:ea typeface="+mn-ea"/>
              <a:cs typeface="+mn-cs"/>
            </a:rPr>
            <a:t>Datum wanneer je het Anw-pensioen wil starten (dd-mm-jjjj)</a:t>
          </a:r>
          <a:r>
            <a:rPr lang="nl-NL" sz="1100" u="none">
              <a:solidFill>
                <a:schemeClr val="dk1"/>
              </a:solidFill>
              <a:effectLst/>
              <a:latin typeface="+mn-lt"/>
              <a:ea typeface="+mn-ea"/>
              <a:cs typeface="+mn-cs"/>
            </a:rPr>
            <a:t>	Dit is de d</a:t>
          </a:r>
          <a:r>
            <a:rPr lang="nl-NL" sz="1100">
              <a:solidFill>
                <a:schemeClr val="dk1"/>
              </a:solidFill>
              <a:effectLst/>
              <a:latin typeface="+mn-lt"/>
              <a:ea typeface="+mn-ea"/>
              <a:cs typeface="+mn-cs"/>
            </a:rPr>
            <a:t>atum waarop je de </a:t>
          </a:r>
          <a:r>
            <a:rPr lang="nl-NL" sz="1100" baseline="0">
              <a:solidFill>
                <a:schemeClr val="dk1"/>
              </a:solidFill>
              <a:effectLst/>
              <a:latin typeface="+mn-lt"/>
              <a:ea typeface="+mn-ea"/>
              <a:cs typeface="+mn-cs"/>
            </a:rPr>
            <a:t> dekki</a:t>
          </a:r>
          <a:r>
            <a:rPr lang="nl-NL" sz="1100">
              <a:solidFill>
                <a:schemeClr val="dk1"/>
              </a:solidFill>
              <a:effectLst/>
              <a:latin typeface="+mn-lt"/>
              <a:ea typeface="+mn-ea"/>
              <a:cs typeface="+mn-cs"/>
            </a:rPr>
            <a:t>ng in wil laten gaan.</a:t>
          </a:r>
          <a:r>
            <a:rPr lang="nl-NL" sz="1100" baseline="0">
              <a:solidFill>
                <a:schemeClr val="dk1"/>
              </a:solidFill>
              <a:effectLst/>
              <a:latin typeface="+mn-lt"/>
              <a:ea typeface="+mn-ea"/>
              <a:cs typeface="+mn-cs"/>
            </a:rPr>
            <a:t> Je kunt alleen een datum invullen 					die in de toekomst ligt. </a:t>
          </a:r>
        </a:p>
        <a:p>
          <a:endParaRPr lang="nl-NL" sz="1100">
            <a:solidFill>
              <a:schemeClr val="dk1"/>
            </a:solidFill>
            <a:effectLst/>
            <a:latin typeface="+mn-lt"/>
            <a:ea typeface="+mn-ea"/>
            <a:cs typeface="+mn-cs"/>
          </a:endParaRPr>
        </a:p>
        <a:p>
          <a:r>
            <a:rPr lang="nl-NL" sz="1100" u="sng" baseline="0">
              <a:latin typeface="+mn-lt"/>
            </a:rPr>
            <a:t>Voor welk percentage wil je Anw-pensioen verzekeren? </a:t>
          </a:r>
          <a:r>
            <a:rPr lang="nl-NL" sz="1100" u="none" baseline="0">
              <a:latin typeface="+mn-lt"/>
            </a:rPr>
            <a:t>	Je kunt een Anw-pensioen verzekeren </a:t>
          </a:r>
          <a:r>
            <a:rPr lang="nl-NL" sz="1100" u="none" baseline="0">
              <a:solidFill>
                <a:sysClr val="windowText" lastClr="000000"/>
              </a:solidFill>
              <a:latin typeface="+mn-lt"/>
            </a:rPr>
            <a:t>tot € 21.298,80 (dit is de wettelijke  maximale Anw-					uitkering). Je kan ervoor kiezen om 25%, 50%, 75% of 100% van  dit bedrag te verzekeren .  Kies 					je voor een lager percentage dan 100%? Dan krijgt je partner ook minder Anw-pensioen.</a:t>
          </a:r>
        </a:p>
        <a:p>
          <a:endParaRPr lang="nl-NL" sz="1100" u="none" baseline="0">
            <a:solidFill>
              <a:sysClr val="windowText" lastClr="000000"/>
            </a:solidFill>
            <a:latin typeface="+mn-lt"/>
          </a:endParaRPr>
        </a:p>
        <a:p>
          <a:r>
            <a:rPr lang="nl-NL" sz="1100" u="sng" baseline="0">
              <a:solidFill>
                <a:sysClr val="windowText" lastClr="000000"/>
              </a:solidFill>
              <a:latin typeface="+mn-lt"/>
            </a:rPr>
            <a:t>Hoe wil je dat we de premie uitrekenen?</a:t>
          </a:r>
          <a:r>
            <a:rPr lang="nl-NL" sz="1100" u="none" baseline="0">
              <a:solidFill>
                <a:sysClr val="windowText" lastClr="000000"/>
              </a:solidFill>
              <a:latin typeface="+mn-lt"/>
            </a:rPr>
            <a:t>		Je kan ervoor kiezen de te betalen premie op jaarbasis, op maandbasis  of op  4-wekelijkse 					basis te laten zien in deze  rekentool.  De getoonde premie is een gemiddelde van de in 					rekening gebrachte premies (de in rekening gebrachte premie is in een maand met 31 dagen 					bijvoorbeeld iets hoger dan in een maand met 28 of 30 dagen).  </a:t>
          </a:r>
        </a:p>
        <a:p>
          <a:endParaRPr lang="nl-NL" sz="1100" u="sng" baseline="0">
            <a:solidFill>
              <a:sysClr val="windowText" lastClr="000000"/>
            </a:solidFill>
            <a:latin typeface="+mn-lt"/>
          </a:endParaRPr>
        </a:p>
        <a:p>
          <a:r>
            <a:rPr lang="nl-NL" sz="1100" u="sng" baseline="0">
              <a:solidFill>
                <a:sysClr val="windowText" lastClr="000000"/>
              </a:solidFill>
              <a:latin typeface="+mn-lt"/>
            </a:rPr>
            <a:t>Welk belastingtarief geldt voor jou?</a:t>
          </a:r>
          <a:r>
            <a:rPr lang="nl-NL" sz="1100" u="none" baseline="0">
              <a:solidFill>
                <a:sysClr val="windowText" lastClr="000000"/>
              </a:solidFill>
              <a:latin typeface="+mn-lt"/>
            </a:rPr>
            <a:t>		D</a:t>
          </a:r>
          <a:r>
            <a:rPr lang="nl-NL" sz="1100" b="0" i="0" u="none" strike="noStrike">
              <a:solidFill>
                <a:sysClr val="windowText" lastClr="000000"/>
              </a:solidFill>
              <a:effectLst/>
              <a:latin typeface="+mn-lt"/>
              <a:ea typeface="+mn-ea"/>
              <a:cs typeface="+mn-cs"/>
            </a:rPr>
            <a:t>it hangt af van je belastbaar inkomen. Is dat niet hoger dan € 38.883</a:t>
          </a:r>
          <a:r>
            <a:rPr lang="nl-NL" sz="1100" b="0" i="0" u="none" strike="noStrike" baseline="0">
              <a:solidFill>
                <a:sysClr val="windowText" lastClr="000000"/>
              </a:solidFill>
              <a:effectLst/>
              <a:latin typeface="+mn-lt"/>
              <a:ea typeface="+mn-ea"/>
              <a:cs typeface="+mn-cs"/>
            </a:rPr>
            <a:t> </a:t>
          </a:r>
          <a:r>
            <a:rPr lang="nl-NL" sz="1100" b="0" i="0" u="none" strike="noStrike">
              <a:solidFill>
                <a:sysClr val="windowText" lastClr="000000"/>
              </a:solidFill>
              <a:effectLst/>
              <a:latin typeface="+mn-lt"/>
              <a:ea typeface="+mn-ea"/>
              <a:cs typeface="+mn-cs"/>
            </a:rPr>
            <a:t> dan is het tarief 35,75%. Vanaf 				€ 38.883 tot € 78.426, dan is het tarief 37,56%.  Is het € 78.426</a:t>
          </a:r>
          <a:r>
            <a:rPr lang="nl-NL" sz="1100" b="0" i="0" u="none" strike="noStrike" baseline="0">
              <a:solidFill>
                <a:sysClr val="windowText" lastClr="000000"/>
              </a:solidFill>
              <a:effectLst/>
              <a:latin typeface="+mn-lt"/>
              <a:ea typeface="+mn-ea"/>
              <a:cs typeface="+mn-cs"/>
            </a:rPr>
            <a:t> </a:t>
          </a:r>
          <a:r>
            <a:rPr lang="nl-NL" sz="1100" b="0" i="0" u="none" strike="noStrike">
              <a:solidFill>
                <a:sysClr val="windowText" lastClr="000000"/>
              </a:solidFill>
              <a:effectLst/>
              <a:latin typeface="+mn-lt"/>
              <a:ea typeface="+mn-ea"/>
              <a:cs typeface="+mn-cs"/>
            </a:rPr>
            <a:t> of hoger, dan is het tarief 49,50%. </a:t>
          </a:r>
        </a:p>
        <a:p>
          <a:endParaRPr lang="nl-NL" sz="1100" u="sng" baseline="0">
            <a:solidFill>
              <a:sysClr val="windowText" lastClr="000000"/>
            </a:solidFill>
            <a:latin typeface="+mn-lt"/>
          </a:endParaRPr>
        </a:p>
        <a:p>
          <a:r>
            <a:rPr lang="nl-NL" sz="1100" u="sng" baseline="0">
              <a:solidFill>
                <a:sysClr val="windowText" lastClr="000000"/>
              </a:solidFill>
              <a:latin typeface="+mn-lt"/>
            </a:rPr>
            <a:t>Het Anw-pensioen voor je partner per jaar</a:t>
          </a:r>
          <a:r>
            <a:rPr lang="nl-NL" sz="1100" u="none" baseline="0">
              <a:solidFill>
                <a:sysClr val="windowText" lastClr="000000"/>
              </a:solidFill>
              <a:latin typeface="+mn-lt"/>
            </a:rPr>
            <a:t>		Afhankelijk van jouw keuze zie je hier  25% , 50%, 75% of 100% van het maximaal te 					verzekeren Anw-pensioen.</a:t>
          </a:r>
        </a:p>
        <a:p>
          <a:endParaRPr lang="nl-NL" sz="1100" u="sng" baseline="0">
            <a:latin typeface="+mn-lt"/>
          </a:endParaRPr>
        </a:p>
        <a:p>
          <a:r>
            <a:rPr lang="nl-NL" sz="1100" u="sng" baseline="0">
              <a:latin typeface="+mn-lt"/>
            </a:rPr>
            <a:t>Brutopremie:</a:t>
          </a:r>
          <a:r>
            <a:rPr lang="nl-NL" sz="1100" u="none" baseline="0">
              <a:latin typeface="+mn-lt"/>
            </a:rPr>
            <a:t>				</a:t>
          </a:r>
          <a:r>
            <a:rPr lang="nl-NL" sz="1100" u="none" baseline="0">
              <a:solidFill>
                <a:sysClr val="windowText" lastClr="000000"/>
              </a:solidFill>
              <a:latin typeface="+mn-lt"/>
            </a:rPr>
            <a:t>Je werkgever houdt de premie in op je brutoloon.  Je betaalt dus geen belasting over de 					premie.</a:t>
          </a:r>
        </a:p>
        <a:p>
          <a:endParaRPr lang="nl-NL" sz="1100" u="none" baseline="0">
            <a:solidFill>
              <a:sysClr val="windowText" lastClr="000000"/>
            </a:solidFill>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nl-NL" sz="1100" u="sng" baseline="0">
              <a:solidFill>
                <a:sysClr val="windowText" lastClr="000000"/>
              </a:solidFill>
              <a:latin typeface="+mn-lt"/>
            </a:rPr>
            <a:t>Nettopremie:</a:t>
          </a:r>
          <a:r>
            <a:rPr lang="nl-NL" sz="1100" u="none" baseline="0">
              <a:solidFill>
                <a:sysClr val="windowText" lastClr="000000"/>
              </a:solidFill>
              <a:latin typeface="+mn-lt"/>
            </a:rPr>
            <a:t>				De nettopremie is l</a:t>
          </a:r>
          <a:r>
            <a:rPr lang="nl-NL" sz="1100" b="1" u="none" baseline="0">
              <a:solidFill>
                <a:sysClr val="windowText" lastClr="000000"/>
              </a:solidFill>
              <a:latin typeface="+mn-lt"/>
            </a:rPr>
            <a:t>ager </a:t>
          </a:r>
          <a:r>
            <a:rPr lang="nl-NL" sz="1100" u="none" baseline="0">
              <a:solidFill>
                <a:sysClr val="windowText" lastClr="000000"/>
              </a:solidFill>
              <a:latin typeface="+mn-lt"/>
            </a:rPr>
            <a:t>dan de brutopremie.  Dit is het bedrag dat uiteindelijk van je netto-					salaris afgaat. </a:t>
          </a:r>
        </a:p>
      </xdr:txBody>
    </xdr:sp>
    <xdr:clientData/>
  </xdr:twoCellAnchor>
  <xdr:twoCellAnchor editAs="oneCell">
    <xdr:from>
      <xdr:col>1</xdr:col>
      <xdr:colOff>56030</xdr:colOff>
      <xdr:row>1</xdr:row>
      <xdr:rowOff>22410</xdr:rowOff>
    </xdr:from>
    <xdr:to>
      <xdr:col>1</xdr:col>
      <xdr:colOff>3070412</xdr:colOff>
      <xdr:row>6</xdr:row>
      <xdr:rowOff>43163</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442" y="212910"/>
          <a:ext cx="3014382" cy="973253"/>
        </a:xfrm>
        <a:prstGeom prst="rect">
          <a:avLst/>
        </a:prstGeom>
      </xdr:spPr>
    </xdr:pic>
    <xdr:clientData/>
  </xdr:twoCellAnchor>
  <xdr:twoCellAnchor>
    <xdr:from>
      <xdr:col>1</xdr:col>
      <xdr:colOff>3736041</xdr:colOff>
      <xdr:row>0</xdr:row>
      <xdr:rowOff>145675</xdr:rowOff>
    </xdr:from>
    <xdr:to>
      <xdr:col>7</xdr:col>
      <xdr:colOff>26894</xdr:colOff>
      <xdr:row>7</xdr:row>
      <xdr:rowOff>107576</xdr:rowOff>
    </xdr:to>
    <xdr:sp macro="" textlink="">
      <xdr:nvSpPr>
        <xdr:cNvPr id="3" name="Tekstvak 2">
          <a:extLst>
            <a:ext uri="{FF2B5EF4-FFF2-40B4-BE49-F238E27FC236}">
              <a16:creationId xmlns:a16="http://schemas.microsoft.com/office/drawing/2014/main" id="{00000000-0008-0000-0100-000003000000}"/>
            </a:ext>
          </a:extLst>
        </xdr:cNvPr>
        <xdr:cNvSpPr txBox="1"/>
      </xdr:nvSpPr>
      <xdr:spPr>
        <a:xfrm>
          <a:off x="4148417" y="145675"/>
          <a:ext cx="5847230" cy="1216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b="1">
              <a:solidFill>
                <a:srgbClr val="FFC000"/>
              </a:solidFill>
            </a:rPr>
            <a:t>Rekentool voor Anw-pensioen</a:t>
          </a:r>
        </a:p>
        <a:p>
          <a:r>
            <a:rPr lang="nl-NL" sz="1200">
              <a:solidFill>
                <a:srgbClr val="008080"/>
              </a:solidFill>
              <a:effectLst/>
              <a:latin typeface="+mn-lt"/>
              <a:ea typeface="+mn-ea"/>
              <a:cs typeface="+mn-cs"/>
            </a:rPr>
            <a:t>Deze rekentool rekent de premie uit die je  betaalt wanneer je Anw-pensioen  voor je partner wil verzekeren. Het Anw-pensioen is een aanvulling van Pensioenfonds Recreatie voor je partner als jij komt te overlijden.  </a:t>
          </a:r>
        </a:p>
        <a:p>
          <a:r>
            <a:rPr lang="nl-NL" sz="1200" b="0">
              <a:solidFill>
                <a:srgbClr val="008080"/>
              </a:solidFill>
              <a:effectLst/>
              <a:latin typeface="+mn-lt"/>
              <a:ea typeface="+mn-ea"/>
              <a:cs typeface="+mn-cs"/>
            </a:rPr>
            <a:t>De premies gelden voor </a:t>
          </a:r>
          <a:r>
            <a:rPr lang="nl-NL" sz="1200">
              <a:solidFill>
                <a:srgbClr val="008080"/>
              </a:solidFill>
              <a:effectLst/>
              <a:latin typeface="+mn-lt"/>
              <a:ea typeface="+mn-ea"/>
              <a:cs typeface="+mn-cs"/>
            </a:rPr>
            <a:t>2026</a:t>
          </a:r>
          <a:r>
            <a:rPr lang="nl-NL" sz="1200" b="0">
              <a:solidFill>
                <a:srgbClr val="008080"/>
              </a:solidFill>
              <a:effectLst/>
              <a:latin typeface="+mn-lt"/>
              <a:ea typeface="+mn-ea"/>
              <a:cs typeface="+mn-cs"/>
            </a:rPr>
            <a:t> en zijn gebaseerd op de gegevens die je links invult. Voor</a:t>
          </a:r>
          <a:r>
            <a:rPr lang="nl-NL" sz="1200" b="0" baseline="0">
              <a:solidFill>
                <a:srgbClr val="008080"/>
              </a:solidFill>
              <a:effectLst/>
              <a:latin typeface="+mn-lt"/>
              <a:ea typeface="+mn-ea"/>
              <a:cs typeface="+mn-cs"/>
            </a:rPr>
            <a:t> uitleg bij het invullen, lees je meer informatie hieronder. </a:t>
          </a:r>
          <a:endParaRPr lang="nl-NL" sz="1200" b="0">
            <a:solidFill>
              <a:srgbClr val="00808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118533</xdr:colOff>
      <xdr:row>67</xdr:row>
      <xdr:rowOff>8466</xdr:rowOff>
    </xdr:from>
    <xdr:to>
      <xdr:col>14</xdr:col>
      <xdr:colOff>813556</xdr:colOff>
      <xdr:row>79</xdr:row>
      <xdr:rowOff>338667</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571066" y="12860866"/>
          <a:ext cx="6316889" cy="2565401"/>
        </a:xfrm>
        <a:prstGeom prst="rect">
          <a:avLst/>
        </a:prstGeom>
      </xdr:spPr>
    </xdr:pic>
    <xdr:clientData/>
  </xdr:twoCellAnchor>
  <xdr:twoCellAnchor editAs="oneCell">
    <xdr:from>
      <xdr:col>4</xdr:col>
      <xdr:colOff>1248833</xdr:colOff>
      <xdr:row>66</xdr:row>
      <xdr:rowOff>49388</xdr:rowOff>
    </xdr:from>
    <xdr:to>
      <xdr:col>9</xdr:col>
      <xdr:colOff>247262</xdr:colOff>
      <xdr:row>88</xdr:row>
      <xdr:rowOff>34082</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5383389" y="12530666"/>
          <a:ext cx="6159817" cy="42039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2:I90"/>
  <sheetViews>
    <sheetView tabSelected="1" zoomScale="85" zoomScaleNormal="85" workbookViewId="0"/>
  </sheetViews>
  <sheetFormatPr defaultColWidth="9.08984375" defaultRowHeight="14.5" x14ac:dyDescent="0.35"/>
  <cols>
    <col min="1" max="1" width="6" style="26" bestFit="1" customWidth="1"/>
    <col min="2" max="2" width="58" style="28" customWidth="1"/>
    <col min="3" max="3" width="12.453125" style="28" customWidth="1"/>
    <col min="4" max="4" width="3.08984375" style="28" customWidth="1"/>
    <col min="5" max="5" width="39.36328125" style="28" bestFit="1" customWidth="1"/>
    <col min="6" max="6" width="14.08984375" style="28" customWidth="1"/>
    <col min="7" max="7" width="12.36328125" style="28" bestFit="1" customWidth="1"/>
    <col min="8" max="16384" width="9.08984375" style="28"/>
  </cols>
  <sheetData>
    <row r="2" spans="1:7" x14ac:dyDescent="0.35">
      <c r="B2" s="27"/>
      <c r="C2" s="27"/>
      <c r="E2" s="29"/>
      <c r="F2" s="29"/>
    </row>
    <row r="3" spans="1:7" x14ac:dyDescent="0.35">
      <c r="B3" s="27"/>
      <c r="C3" s="27"/>
      <c r="E3" s="29"/>
      <c r="F3" s="29"/>
    </row>
    <row r="4" spans="1:7" x14ac:dyDescent="0.35">
      <c r="B4" s="27"/>
      <c r="C4" s="27"/>
      <c r="E4" s="29"/>
      <c r="F4" s="29"/>
    </row>
    <row r="5" spans="1:7" x14ac:dyDescent="0.35">
      <c r="B5" s="27"/>
      <c r="C5" s="27"/>
      <c r="E5" s="29"/>
      <c r="F5" s="29"/>
    </row>
    <row r="6" spans="1:7" x14ac:dyDescent="0.35">
      <c r="B6" s="27"/>
      <c r="C6" s="27"/>
      <c r="E6" s="29"/>
      <c r="F6" s="29"/>
    </row>
    <row r="7" spans="1:7" x14ac:dyDescent="0.35">
      <c r="B7" s="27"/>
      <c r="C7" s="27"/>
      <c r="E7" s="29"/>
      <c r="F7" s="29"/>
    </row>
    <row r="9" spans="1:7" x14ac:dyDescent="0.35">
      <c r="B9" s="73" t="s">
        <v>11</v>
      </c>
      <c r="C9" s="74"/>
      <c r="D9" s="30"/>
      <c r="E9" s="73" t="s">
        <v>12</v>
      </c>
      <c r="F9" s="76"/>
      <c r="G9" s="74"/>
    </row>
    <row r="10" spans="1:7" x14ac:dyDescent="0.35">
      <c r="G10" s="31"/>
    </row>
    <row r="11" spans="1:7" x14ac:dyDescent="0.35">
      <c r="B11" s="32" t="s">
        <v>19</v>
      </c>
      <c r="C11" s="33"/>
      <c r="E11" s="34" t="s">
        <v>18</v>
      </c>
      <c r="F11" s="21" t="e">
        <f>ROUND(IFERROR(VLOOKUP(YEAR(Start_datum),tabmaxANW,2,FALSE)*$C$17,""),2)</f>
        <v>#VALUE!</v>
      </c>
    </row>
    <row r="12" spans="1:7" x14ac:dyDescent="0.35">
      <c r="B12" s="22"/>
      <c r="C12" s="35"/>
      <c r="F12" s="23"/>
    </row>
    <row r="14" spans="1:7" x14ac:dyDescent="0.35">
      <c r="B14" s="75"/>
      <c r="C14" s="75"/>
      <c r="E14" s="75" t="s">
        <v>15</v>
      </c>
      <c r="F14" s="75"/>
    </row>
    <row r="15" spans="1:7" x14ac:dyDescent="0.35">
      <c r="B15" s="36" t="s">
        <v>0</v>
      </c>
      <c r="C15" s="17"/>
      <c r="E15" s="37" t="s">
        <v>16</v>
      </c>
      <c r="F15" s="21" t="str">
        <f>IFERROR(percANW*verzANWpensioen/IF($C$18="jaar",1,IF($C$18="maand",12,13)),"")</f>
        <v/>
      </c>
      <c r="G15" s="28" t="str">
        <f>IFERROR(IF(periode="jaar","per jaar",IF(periode="maand","per maand","per 4 weken")),"")</f>
        <v>per 4 weken</v>
      </c>
    </row>
    <row r="16" spans="1:7" x14ac:dyDescent="0.35">
      <c r="A16" s="35"/>
      <c r="B16" s="36" t="s">
        <v>13</v>
      </c>
      <c r="C16" s="17"/>
      <c r="E16" s="37" t="s">
        <v>17</v>
      </c>
      <c r="F16" s="38" t="str">
        <f>IFERROR(brutoanwpremie*(100%-$C$19),"")</f>
        <v/>
      </c>
      <c r="G16" s="28" t="str">
        <f>IFERROR($G$15,"")</f>
        <v>per 4 weken</v>
      </c>
    </row>
    <row r="17" spans="1:7" x14ac:dyDescent="0.35">
      <c r="A17" s="35"/>
      <c r="B17" s="39" t="s">
        <v>20</v>
      </c>
      <c r="C17" s="18"/>
      <c r="E17" s="40"/>
      <c r="F17" s="41"/>
    </row>
    <row r="18" spans="1:7" x14ac:dyDescent="0.35">
      <c r="A18" s="35"/>
      <c r="B18" s="39" t="s">
        <v>14</v>
      </c>
      <c r="C18" s="19"/>
      <c r="E18" s="40"/>
      <c r="F18" s="41"/>
    </row>
    <row r="19" spans="1:7" x14ac:dyDescent="0.35">
      <c r="A19" s="35"/>
      <c r="B19" s="39" t="s">
        <v>21</v>
      </c>
      <c r="C19" s="20"/>
    </row>
    <row r="20" spans="1:7" x14ac:dyDescent="0.35">
      <c r="A20" s="35"/>
      <c r="B20" s="40"/>
      <c r="C20" s="41"/>
    </row>
    <row r="21" spans="1:7" x14ac:dyDescent="0.35">
      <c r="A21" s="35"/>
      <c r="B21" s="40"/>
      <c r="C21" s="41"/>
    </row>
    <row r="22" spans="1:7" x14ac:dyDescent="0.35">
      <c r="A22" s="35"/>
      <c r="B22" s="40"/>
      <c r="C22" s="42"/>
      <c r="D22" s="40"/>
      <c r="E22" s="40"/>
      <c r="F22" s="40"/>
    </row>
    <row r="23" spans="1:7" x14ac:dyDescent="0.35">
      <c r="A23" s="35"/>
      <c r="B23" s="40"/>
      <c r="C23" s="43"/>
      <c r="D23" s="40"/>
      <c r="E23" s="40"/>
      <c r="F23" s="44"/>
    </row>
    <row r="24" spans="1:7" x14ac:dyDescent="0.35">
      <c r="A24" s="35"/>
      <c r="B24" s="40"/>
      <c r="C24" s="40"/>
      <c r="D24" s="40"/>
      <c r="E24" s="40"/>
      <c r="F24" s="42"/>
    </row>
    <row r="25" spans="1:7" x14ac:dyDescent="0.35">
      <c r="A25" s="35"/>
      <c r="B25" s="40"/>
      <c r="C25" s="40"/>
      <c r="D25" s="40"/>
      <c r="E25" s="44"/>
      <c r="F25" s="45"/>
    </row>
    <row r="26" spans="1:7" x14ac:dyDescent="0.35">
      <c r="A26" s="35"/>
      <c r="B26" s="40"/>
      <c r="C26" s="44"/>
      <c r="D26" s="40"/>
      <c r="E26" s="44"/>
      <c r="F26" s="45"/>
    </row>
    <row r="27" spans="1:7" x14ac:dyDescent="0.35">
      <c r="A27" s="35"/>
      <c r="B27" s="40"/>
      <c r="C27" s="46"/>
      <c r="D27" s="40"/>
      <c r="E27" s="44"/>
      <c r="F27" s="45"/>
    </row>
    <row r="28" spans="1:7" x14ac:dyDescent="0.35">
      <c r="A28" s="35"/>
      <c r="B28" s="40"/>
      <c r="C28" s="46"/>
      <c r="D28" s="40"/>
      <c r="E28" s="40"/>
      <c r="F28" s="47"/>
    </row>
    <row r="29" spans="1:7" x14ac:dyDescent="0.35">
      <c r="A29" s="35"/>
      <c r="B29" s="40"/>
      <c r="C29" s="40"/>
      <c r="D29" s="40"/>
      <c r="E29" s="40"/>
      <c r="F29" s="47"/>
    </row>
    <row r="30" spans="1:7" x14ac:dyDescent="0.35">
      <c r="A30" s="35"/>
      <c r="B30" s="44"/>
      <c r="C30" s="48"/>
      <c r="D30" s="40"/>
      <c r="E30" s="40"/>
      <c r="F30" s="47"/>
    </row>
    <row r="31" spans="1:7" x14ac:dyDescent="0.35">
      <c r="A31" s="35"/>
      <c r="B31" s="44"/>
      <c r="C31" s="48"/>
      <c r="D31" s="40"/>
      <c r="E31" s="40"/>
      <c r="F31" s="40"/>
      <c r="G31" s="49"/>
    </row>
    <row r="32" spans="1:7" x14ac:dyDescent="0.35">
      <c r="A32" s="35"/>
      <c r="B32" s="44"/>
      <c r="C32" s="48"/>
      <c r="D32" s="40"/>
      <c r="E32" s="44"/>
      <c r="F32" s="44"/>
      <c r="G32" s="49"/>
    </row>
    <row r="33" spans="1:9" x14ac:dyDescent="0.35">
      <c r="A33" s="35"/>
      <c r="B33" s="44"/>
      <c r="C33" s="48"/>
      <c r="D33" s="40"/>
      <c r="E33" s="40"/>
      <c r="F33" s="40"/>
    </row>
    <row r="34" spans="1:9" x14ac:dyDescent="0.35">
      <c r="A34" s="35"/>
      <c r="B34" s="44"/>
      <c r="C34" s="48"/>
      <c r="D34" s="40"/>
      <c r="E34" s="40"/>
      <c r="F34" s="40"/>
    </row>
    <row r="35" spans="1:9" x14ac:dyDescent="0.35">
      <c r="A35" s="35"/>
      <c r="B35" s="44"/>
      <c r="C35" s="48"/>
      <c r="D35" s="44"/>
      <c r="E35" s="40"/>
      <c r="F35" s="40"/>
    </row>
    <row r="36" spans="1:9" x14ac:dyDescent="0.35">
      <c r="A36" s="35"/>
      <c r="B36" s="44"/>
      <c r="C36" s="48"/>
      <c r="D36" s="44"/>
      <c r="E36" s="40"/>
      <c r="F36" s="40"/>
      <c r="I36" s="69"/>
    </row>
    <row r="37" spans="1:9" x14ac:dyDescent="0.35">
      <c r="A37" s="35"/>
      <c r="D37" s="44"/>
      <c r="E37" s="40"/>
      <c r="F37" s="40"/>
    </row>
    <row r="38" spans="1:9" x14ac:dyDescent="0.35">
      <c r="A38" s="35"/>
      <c r="D38" s="49"/>
    </row>
    <row r="39" spans="1:9" x14ac:dyDescent="0.35">
      <c r="A39" s="35"/>
      <c r="B39" s="49"/>
      <c r="C39" s="49"/>
      <c r="D39" s="49"/>
    </row>
    <row r="40" spans="1:9" s="49" customFormat="1" x14ac:dyDescent="0.35">
      <c r="A40" s="50"/>
      <c r="E40" s="40"/>
      <c r="F40" s="41"/>
      <c r="G40" s="28"/>
    </row>
    <row r="41" spans="1:9" s="49" customFormat="1" x14ac:dyDescent="0.35">
      <c r="A41" s="50"/>
    </row>
    <row r="42" spans="1:9" x14ac:dyDescent="0.35">
      <c r="A42" s="35"/>
      <c r="B42" s="49"/>
      <c r="C42" s="49"/>
      <c r="D42" s="49"/>
      <c r="E42" s="49"/>
      <c r="F42" s="49"/>
      <c r="G42" s="49"/>
    </row>
    <row r="43" spans="1:9" x14ac:dyDescent="0.35">
      <c r="A43" s="35"/>
      <c r="B43" s="49"/>
      <c r="C43" s="49"/>
      <c r="D43" s="49"/>
      <c r="E43" s="49"/>
      <c r="F43" s="49"/>
      <c r="G43" s="49"/>
    </row>
    <row r="44" spans="1:9" x14ac:dyDescent="0.35">
      <c r="A44" s="35"/>
      <c r="B44" s="49"/>
      <c r="C44" s="49"/>
      <c r="D44" s="49"/>
      <c r="E44" s="49"/>
      <c r="F44" s="49"/>
      <c r="G44" s="49"/>
    </row>
    <row r="45" spans="1:9" x14ac:dyDescent="0.35">
      <c r="A45" s="35"/>
      <c r="B45" s="49"/>
      <c r="C45" s="49"/>
      <c r="D45" s="49"/>
      <c r="E45" s="49"/>
      <c r="F45" s="49"/>
      <c r="G45" s="49"/>
    </row>
    <row r="46" spans="1:9" x14ac:dyDescent="0.35">
      <c r="A46" s="35"/>
      <c r="B46" s="49"/>
      <c r="C46" s="49"/>
      <c r="D46" s="49"/>
      <c r="E46" s="49"/>
      <c r="F46" s="49"/>
      <c r="G46" s="49"/>
    </row>
    <row r="47" spans="1:9" x14ac:dyDescent="0.35">
      <c r="A47" s="35"/>
      <c r="B47" s="49"/>
      <c r="C47" s="49"/>
      <c r="D47" s="49"/>
      <c r="E47" s="49"/>
      <c r="F47" s="49"/>
      <c r="G47" s="49"/>
    </row>
    <row r="48" spans="1:9" x14ac:dyDescent="0.35">
      <c r="A48" s="35"/>
      <c r="B48" s="49"/>
      <c r="C48" s="49"/>
      <c r="D48" s="49"/>
      <c r="E48" s="49"/>
      <c r="F48" s="49"/>
      <c r="G48" s="49"/>
    </row>
    <row r="49" spans="1:7" x14ac:dyDescent="0.35">
      <c r="A49" s="35"/>
      <c r="B49" s="49"/>
      <c r="C49" s="49"/>
      <c r="D49" s="49"/>
      <c r="E49" s="49"/>
      <c r="F49" s="49"/>
      <c r="G49" s="49"/>
    </row>
    <row r="50" spans="1:7" s="49" customFormat="1" x14ac:dyDescent="0.35"/>
    <row r="51" spans="1:7" s="49" customFormat="1" x14ac:dyDescent="0.35"/>
    <row r="52" spans="1:7" s="49" customFormat="1" x14ac:dyDescent="0.35"/>
    <row r="53" spans="1:7" s="49" customFormat="1" x14ac:dyDescent="0.35"/>
    <row r="54" spans="1:7" s="49" customFormat="1" x14ac:dyDescent="0.35"/>
    <row r="55" spans="1:7" s="49" customFormat="1" x14ac:dyDescent="0.35"/>
    <row r="56" spans="1:7" s="49" customFormat="1" x14ac:dyDescent="0.35"/>
    <row r="57" spans="1:7" s="49" customFormat="1" x14ac:dyDescent="0.35"/>
    <row r="58" spans="1:7" s="49" customFormat="1" x14ac:dyDescent="0.35"/>
    <row r="59" spans="1:7" s="49" customFormat="1" x14ac:dyDescent="0.35"/>
    <row r="60" spans="1:7" s="49" customFormat="1" x14ac:dyDescent="0.35"/>
    <row r="61" spans="1:7" s="49" customFormat="1" x14ac:dyDescent="0.35"/>
    <row r="62" spans="1:7" s="49" customFormat="1" x14ac:dyDescent="0.35"/>
    <row r="63" spans="1:7" s="49" customFormat="1" x14ac:dyDescent="0.35"/>
    <row r="64" spans="1:7" s="49" customFormat="1" x14ac:dyDescent="0.35"/>
    <row r="65" spans="2:3" s="49" customFormat="1" x14ac:dyDescent="0.35"/>
    <row r="66" spans="2:3" s="49" customFormat="1" x14ac:dyDescent="0.35"/>
    <row r="67" spans="2:3" s="49" customFormat="1" x14ac:dyDescent="0.35"/>
    <row r="68" spans="2:3" s="49" customFormat="1" x14ac:dyDescent="0.35"/>
    <row r="69" spans="2:3" s="49" customFormat="1" x14ac:dyDescent="0.35"/>
    <row r="70" spans="2:3" s="49" customFormat="1" x14ac:dyDescent="0.35"/>
    <row r="71" spans="2:3" s="49" customFormat="1" x14ac:dyDescent="0.35"/>
    <row r="72" spans="2:3" s="49" customFormat="1" x14ac:dyDescent="0.35"/>
    <row r="73" spans="2:3" s="49" customFormat="1" x14ac:dyDescent="0.35"/>
    <row r="74" spans="2:3" s="49" customFormat="1" x14ac:dyDescent="0.35"/>
    <row r="75" spans="2:3" s="49" customFormat="1" x14ac:dyDescent="0.35"/>
    <row r="76" spans="2:3" s="49" customFormat="1" x14ac:dyDescent="0.35"/>
    <row r="77" spans="2:3" s="49" customFormat="1" x14ac:dyDescent="0.35"/>
    <row r="78" spans="2:3" s="49" customFormat="1" x14ac:dyDescent="0.35"/>
    <row r="79" spans="2:3" s="49" customFormat="1" x14ac:dyDescent="0.35"/>
    <row r="80" spans="2:3" s="49" customFormat="1" x14ac:dyDescent="0.35">
      <c r="B80" s="28"/>
      <c r="C80" s="28"/>
    </row>
    <row r="81" spans="2:7" s="49" customFormat="1" x14ac:dyDescent="0.35">
      <c r="B81" s="28"/>
      <c r="C81" s="28"/>
    </row>
    <row r="82" spans="2:7" s="49" customFormat="1" x14ac:dyDescent="0.35">
      <c r="B82" s="28"/>
      <c r="C82" s="28"/>
      <c r="D82" s="28"/>
      <c r="E82" s="28"/>
      <c r="F82" s="28"/>
      <c r="G82" s="28"/>
    </row>
    <row r="83" spans="2:7" s="49" customFormat="1" x14ac:dyDescent="0.35">
      <c r="B83" s="28"/>
      <c r="C83" s="28"/>
      <c r="D83" s="28"/>
      <c r="E83" s="28"/>
      <c r="F83" s="28"/>
      <c r="G83" s="28"/>
    </row>
    <row r="84" spans="2:7" s="49" customFormat="1" x14ac:dyDescent="0.35">
      <c r="B84" s="28"/>
      <c r="C84" s="28"/>
      <c r="D84" s="28"/>
      <c r="E84" s="28"/>
      <c r="F84" s="28"/>
      <c r="G84" s="28"/>
    </row>
    <row r="85" spans="2:7" s="49" customFormat="1" x14ac:dyDescent="0.35">
      <c r="B85" s="28"/>
      <c r="C85" s="28"/>
      <c r="D85" s="28"/>
      <c r="E85" s="28"/>
      <c r="F85" s="28"/>
      <c r="G85" s="28"/>
    </row>
    <row r="86" spans="2:7" s="49" customFormat="1" x14ac:dyDescent="0.35">
      <c r="B86" s="28"/>
      <c r="C86" s="28"/>
      <c r="D86" s="28"/>
      <c r="E86" s="28"/>
      <c r="F86" s="28"/>
      <c r="G86" s="28"/>
    </row>
    <row r="87" spans="2:7" s="49" customFormat="1" x14ac:dyDescent="0.35">
      <c r="B87" s="28"/>
      <c r="C87" s="28"/>
      <c r="D87" s="28"/>
      <c r="E87" s="28"/>
      <c r="F87" s="28"/>
      <c r="G87" s="28"/>
    </row>
    <row r="88" spans="2:7" s="49" customFormat="1" x14ac:dyDescent="0.35">
      <c r="B88" s="28"/>
      <c r="C88" s="28"/>
      <c r="D88" s="28"/>
      <c r="E88" s="28"/>
      <c r="F88" s="28"/>
      <c r="G88" s="28"/>
    </row>
    <row r="89" spans="2:7" s="49" customFormat="1" x14ac:dyDescent="0.35">
      <c r="B89" s="28"/>
      <c r="C89" s="28"/>
      <c r="D89" s="28"/>
      <c r="E89" s="28"/>
      <c r="F89" s="28"/>
      <c r="G89" s="28"/>
    </row>
    <row r="90" spans="2:7" s="49" customFormat="1" x14ac:dyDescent="0.35">
      <c r="B90" s="28"/>
      <c r="C90" s="28"/>
      <c r="D90" s="28"/>
      <c r="E90" s="28"/>
      <c r="F90" s="28"/>
      <c r="G90" s="28"/>
    </row>
  </sheetData>
  <sheetProtection algorithmName="SHA-512" hashValue="c7lONP3K4fe+5ZsNCd+e5w9r+bORqgsoI2YmPEk6kpVw4/RZsyLn9uhYEeFK5X95lTeoGmCMbJFbJfxeHl3+9A==" saltValue="51yR2jqEOvaHOXcc9dlDAg==" spinCount="100000" sheet="1" objects="1" scenarios="1"/>
  <protectedRanges>
    <protectedRange sqref="B12" name="Naam deelnemer"/>
    <protectedRange sqref="C32 C30" name="Jaarsalaris_1"/>
    <protectedRange sqref="C33 C31" name="Jaarsalaris_2"/>
    <protectedRange sqref="C34:C36" name="Jaarsalaris_3"/>
    <protectedRange sqref="C20:C21" name="Jaarsalaris_4_1"/>
    <protectedRange sqref="C23 C16" name="Geslacht_1_1"/>
  </protectedRanges>
  <mergeCells count="4">
    <mergeCell ref="B9:C9"/>
    <mergeCell ref="B14:C14"/>
    <mergeCell ref="E14:F14"/>
    <mergeCell ref="E9:G9"/>
  </mergeCells>
  <dataValidations xWindow="422" yWindow="491" count="7">
    <dataValidation type="decimal" operator="lessThan" allowBlank="1" showInputMessage="1" showErrorMessage="1" errorTitle="Jaarsalaris" error="Maximaal € 294.888." sqref="C30:C36" xr:uid="{00000000-0002-0000-0100-000000000000}">
      <formula1>294888</formula1>
    </dataValidation>
    <dataValidation type="date" errorStyle="information" operator="greaterThanOrEqual" allowBlank="1" showInputMessage="1" showErrorMessage="1" error="De startdatum moet in de toekomst liggen." sqref="C16" xr:uid="{00000000-0002-0000-0100-000001000000}">
      <formula1>TODAY()</formula1>
    </dataValidation>
    <dataValidation type="date" errorStyle="information" operator="greaterThanOrEqual" allowBlank="1" showInputMessage="1" showErrorMessage="1" error="De datum in dienst ligt (nu) ná de rekendatum. Pas de rekendatum." sqref="C23" xr:uid="{00000000-0002-0000-0100-000002000000}">
      <formula1>C16</formula1>
    </dataValidation>
    <dataValidation operator="lessThan" allowBlank="1" sqref="C20:C21" xr:uid="{00000000-0002-0000-0100-000003000000}"/>
    <dataValidation type="list" allowBlank="1" showInputMessage="1" showErrorMessage="1" sqref="C17" xr:uid="{00000000-0002-0000-0100-000004000000}">
      <formula1>percentagesANW</formula1>
    </dataValidation>
    <dataValidation type="list" allowBlank="1" showInputMessage="1" showErrorMessage="1" sqref="C18" xr:uid="{00000000-0002-0000-0100-000005000000}">
      <formula1>"jaar,maand,4 weken"</formula1>
    </dataValidation>
    <dataValidation type="list" allowBlank="1" showInputMessage="1" showErrorMessage="1" sqref="C19" xr:uid="{00000000-0002-0000-0100-000006000000}">
      <formula1>belastingtar</formula1>
    </dataValidation>
  </dataValidations>
  <pageMargins left="0.70866141732283472" right="0.70866141732283472" top="0.52" bottom="0.48" header="0.31496062992125984" footer="0.31496062992125984"/>
  <pageSetup paperSize="9" scale="73" orientation="landscape" r:id="rId1"/>
  <ignoredErrors>
    <ignoredError sqref="G16 G1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P80"/>
  <sheetViews>
    <sheetView zoomScale="90" zoomScaleNormal="90" workbookViewId="0">
      <selection activeCell="C29" sqref="C29"/>
    </sheetView>
  </sheetViews>
  <sheetFormatPr defaultColWidth="20.453125" defaultRowHeight="14.5" x14ac:dyDescent="0.35"/>
  <cols>
    <col min="1" max="2" width="16.6328125" customWidth="1"/>
    <col min="3" max="3" width="17.36328125" customWidth="1"/>
    <col min="4" max="4" width="8.453125" customWidth="1"/>
  </cols>
  <sheetData>
    <row r="1" spans="1:4" x14ac:dyDescent="0.35">
      <c r="A1" s="4" t="s">
        <v>2</v>
      </c>
    </row>
    <row r="2" spans="1:4" x14ac:dyDescent="0.35">
      <c r="A2" s="24" t="s">
        <v>1</v>
      </c>
      <c r="B2" s="24" t="s">
        <v>3</v>
      </c>
      <c r="C2" s="9"/>
      <c r="D2" s="9"/>
    </row>
    <row r="3" spans="1:4" x14ac:dyDescent="0.35">
      <c r="A3" s="58">
        <v>2026</v>
      </c>
      <c r="B3" s="67">
        <v>21298.799999999999</v>
      </c>
      <c r="C3" s="10"/>
      <c r="D3" s="10"/>
    </row>
    <row r="5" spans="1:4" x14ac:dyDescent="0.35">
      <c r="A5" s="4" t="s">
        <v>10</v>
      </c>
    </row>
    <row r="6" spans="1:4" x14ac:dyDescent="0.35">
      <c r="A6" s="4"/>
      <c r="D6" s="9"/>
    </row>
    <row r="7" spans="1:4" x14ac:dyDescent="0.35">
      <c r="A7" s="4"/>
      <c r="B7" s="77">
        <v>2026</v>
      </c>
      <c r="C7" s="78"/>
      <c r="D7" s="8"/>
    </row>
    <row r="8" spans="1:4" ht="44.25" customHeight="1" x14ac:dyDescent="0.35">
      <c r="A8" s="3" t="s">
        <v>4</v>
      </c>
      <c r="B8" s="1" t="s">
        <v>5</v>
      </c>
      <c r="C8" s="11" t="s">
        <v>9</v>
      </c>
      <c r="D8" s="8"/>
    </row>
    <row r="9" spans="1:4" x14ac:dyDescent="0.35">
      <c r="A9" s="3">
        <v>18</v>
      </c>
      <c r="B9" s="57">
        <v>48.273917304356416</v>
      </c>
      <c r="C9" s="61">
        <f>B9/$B$3</f>
        <v>2.2665087847370002E-3</v>
      </c>
      <c r="D9" s="14"/>
    </row>
    <row r="10" spans="1:4" x14ac:dyDescent="0.35">
      <c r="A10" s="3">
        <v>19</v>
      </c>
      <c r="B10" s="57">
        <v>52.852042301995667</v>
      </c>
      <c r="C10" s="61">
        <f t="shared" ref="C10:C58" si="0">B10/$B$3</f>
        <v>2.4814563403569999E-3</v>
      </c>
      <c r="D10" s="14"/>
    </row>
    <row r="11" spans="1:4" x14ac:dyDescent="0.35">
      <c r="A11" s="3">
        <v>20</v>
      </c>
      <c r="B11" s="57">
        <v>54.91983671568434</v>
      </c>
      <c r="C11" s="61">
        <f t="shared" si="0"/>
        <v>2.5785413598739997E-3</v>
      </c>
      <c r="D11" s="14"/>
    </row>
    <row r="12" spans="1:4" x14ac:dyDescent="0.35">
      <c r="A12" s="3">
        <v>21</v>
      </c>
      <c r="B12" s="57">
        <v>56.471338930734149</v>
      </c>
      <c r="C12" s="61">
        <f t="shared" si="0"/>
        <v>2.651385943374E-3</v>
      </c>
      <c r="D12" s="14"/>
    </row>
    <row r="13" spans="1:4" x14ac:dyDescent="0.35">
      <c r="A13" s="3">
        <v>22</v>
      </c>
      <c r="B13" s="57">
        <v>59.307723672493637</v>
      </c>
      <c r="C13" s="61">
        <f t="shared" si="0"/>
        <v>2.7845570488709993E-3</v>
      </c>
      <c r="D13" s="14"/>
    </row>
    <row r="14" spans="1:4" x14ac:dyDescent="0.35">
      <c r="A14" s="3">
        <v>23</v>
      </c>
      <c r="B14" s="57">
        <v>62.743704347207775</v>
      </c>
      <c r="C14" s="61">
        <f t="shared" si="0"/>
        <v>2.9458797841759995E-3</v>
      </c>
      <c r="D14" s="14"/>
    </row>
    <row r="15" spans="1:4" x14ac:dyDescent="0.35">
      <c r="A15" s="3">
        <v>24</v>
      </c>
      <c r="B15" s="57">
        <v>66.41217166153092</v>
      </c>
      <c r="C15" s="61">
        <f t="shared" si="0"/>
        <v>3.1181180001470001E-3</v>
      </c>
      <c r="D15" s="14"/>
    </row>
    <row r="16" spans="1:4" x14ac:dyDescent="0.35">
      <c r="A16" s="3">
        <v>25</v>
      </c>
      <c r="B16" s="57">
        <v>71.565784634629424</v>
      </c>
      <c r="C16" s="61">
        <f t="shared" si="0"/>
        <v>3.3600852928160002E-3</v>
      </c>
      <c r="D16" s="14"/>
    </row>
    <row r="17" spans="1:4" x14ac:dyDescent="0.35">
      <c r="A17" s="3">
        <v>26</v>
      </c>
      <c r="B17" s="57">
        <v>75.930041019240292</v>
      </c>
      <c r="C17" s="61">
        <f t="shared" si="0"/>
        <v>3.5649915027720011E-3</v>
      </c>
      <c r="D17" s="14"/>
    </row>
    <row r="18" spans="1:4" x14ac:dyDescent="0.35">
      <c r="A18" s="3">
        <v>27</v>
      </c>
      <c r="B18" s="57">
        <v>83.226159204998311</v>
      </c>
      <c r="C18" s="61">
        <f t="shared" si="0"/>
        <v>3.9075515618250001E-3</v>
      </c>
      <c r="D18" s="14"/>
    </row>
    <row r="19" spans="1:4" x14ac:dyDescent="0.35">
      <c r="A19" s="3">
        <v>28</v>
      </c>
      <c r="B19" s="57">
        <v>94.088584251534684</v>
      </c>
      <c r="C19" s="61">
        <f t="shared" si="0"/>
        <v>4.4175533011970008E-3</v>
      </c>
      <c r="D19" s="14"/>
    </row>
    <row r="20" spans="1:4" x14ac:dyDescent="0.35">
      <c r="A20" s="3">
        <v>29</v>
      </c>
      <c r="B20" s="57">
        <v>103.07918154877554</v>
      </c>
      <c r="C20" s="61">
        <f t="shared" si="0"/>
        <v>4.8396708522909998E-3</v>
      </c>
      <c r="D20" s="14"/>
    </row>
    <row r="21" spans="1:4" x14ac:dyDescent="0.35">
      <c r="A21" s="2">
        <v>30</v>
      </c>
      <c r="B21" s="57">
        <v>114.32088921372946</v>
      </c>
      <c r="C21" s="61">
        <f t="shared" si="0"/>
        <v>5.3674802906139999E-3</v>
      </c>
      <c r="D21" s="14"/>
    </row>
    <row r="22" spans="1:4" x14ac:dyDescent="0.35">
      <c r="A22" s="2">
        <v>31</v>
      </c>
      <c r="B22" s="57">
        <v>127.01098386959445</v>
      </c>
      <c r="C22" s="61">
        <f t="shared" si="0"/>
        <v>5.963292949348999E-3</v>
      </c>
      <c r="D22" s="25"/>
    </row>
    <row r="23" spans="1:4" x14ac:dyDescent="0.35">
      <c r="A23" s="2">
        <v>32</v>
      </c>
      <c r="B23" s="57">
        <v>139.77960840680586</v>
      </c>
      <c r="C23" s="61">
        <f t="shared" si="0"/>
        <v>6.562792664695E-3</v>
      </c>
      <c r="D23" s="25"/>
    </row>
    <row r="24" spans="1:4" x14ac:dyDescent="0.35">
      <c r="A24" s="2">
        <v>33</v>
      </c>
      <c r="B24" s="57">
        <v>155.32852491338647</v>
      </c>
      <c r="C24" s="61">
        <f t="shared" si="0"/>
        <v>7.2928298736729992E-3</v>
      </c>
      <c r="D24" s="25"/>
    </row>
    <row r="25" spans="1:4" x14ac:dyDescent="0.35">
      <c r="A25" s="2">
        <v>34</v>
      </c>
      <c r="B25" s="57">
        <v>171.25027933687602</v>
      </c>
      <c r="C25" s="61">
        <f t="shared" si="0"/>
        <v>8.0403721964090007E-3</v>
      </c>
      <c r="D25" s="25"/>
    </row>
    <row r="26" spans="1:4" x14ac:dyDescent="0.35">
      <c r="A26" s="2">
        <v>35</v>
      </c>
      <c r="B26" s="57">
        <v>185.88977685278897</v>
      </c>
      <c r="C26" s="61">
        <f t="shared" si="0"/>
        <v>8.7277112725969996E-3</v>
      </c>
      <c r="D26" s="25"/>
    </row>
    <row r="27" spans="1:4" x14ac:dyDescent="0.35">
      <c r="A27" s="2">
        <v>36</v>
      </c>
      <c r="B27" s="57">
        <v>203.20167726096309</v>
      </c>
      <c r="C27" s="61">
        <f t="shared" si="0"/>
        <v>9.5405223421489993E-3</v>
      </c>
      <c r="D27" s="25"/>
    </row>
    <row r="28" spans="1:4" x14ac:dyDescent="0.35">
      <c r="A28" s="2">
        <v>37</v>
      </c>
      <c r="B28" s="57">
        <v>222.06961504450794</v>
      </c>
      <c r="C28" s="61">
        <f t="shared" si="0"/>
        <v>1.0426390925521998E-2</v>
      </c>
      <c r="D28" s="25"/>
    </row>
    <row r="29" spans="1:4" x14ac:dyDescent="0.35">
      <c r="A29" s="2">
        <v>38</v>
      </c>
      <c r="B29" s="57">
        <v>240.67212660295505</v>
      </c>
      <c r="C29" s="61">
        <f t="shared" si="0"/>
        <v>1.1299797481687E-2</v>
      </c>
      <c r="D29" s="25"/>
    </row>
    <row r="30" spans="1:4" x14ac:dyDescent="0.35">
      <c r="A30" s="2">
        <v>39</v>
      </c>
      <c r="B30" s="57">
        <v>263.17487603738886</v>
      </c>
      <c r="C30" s="61">
        <f t="shared" si="0"/>
        <v>1.2356324113911998E-2</v>
      </c>
      <c r="D30" s="25"/>
    </row>
    <row r="31" spans="1:4" x14ac:dyDescent="0.35">
      <c r="A31" s="2">
        <v>40</v>
      </c>
      <c r="B31" s="57">
        <v>287.97432613539337</v>
      </c>
      <c r="C31" s="61">
        <f t="shared" si="0"/>
        <v>1.3520683143435E-2</v>
      </c>
      <c r="D31" s="25"/>
    </row>
    <row r="32" spans="1:4" x14ac:dyDescent="0.35">
      <c r="A32" s="2">
        <v>41</v>
      </c>
      <c r="B32" s="57">
        <v>313.6466752488497</v>
      </c>
      <c r="C32" s="61">
        <f t="shared" si="0"/>
        <v>1.4726025656321E-2</v>
      </c>
      <c r="D32" s="25"/>
    </row>
    <row r="33" spans="1:10" x14ac:dyDescent="0.35">
      <c r="A33" s="2">
        <v>42</v>
      </c>
      <c r="B33" s="57">
        <v>340.26090555316551</v>
      </c>
      <c r="C33" s="61">
        <f t="shared" si="0"/>
        <v>1.5975590434821E-2</v>
      </c>
      <c r="D33" s="25"/>
    </row>
    <row r="34" spans="1:10" x14ac:dyDescent="0.35">
      <c r="A34" s="2">
        <v>43</v>
      </c>
      <c r="B34" s="57">
        <v>371.90391257543041</v>
      </c>
      <c r="C34" s="61">
        <f t="shared" si="0"/>
        <v>1.7461261318733001E-2</v>
      </c>
      <c r="D34" s="25"/>
    </row>
    <row r="35" spans="1:10" x14ac:dyDescent="0.35">
      <c r="A35" s="2">
        <v>44</v>
      </c>
      <c r="B35" s="57">
        <v>401.52495417251271</v>
      </c>
      <c r="C35" s="61">
        <f t="shared" si="0"/>
        <v>1.8851998900056E-2</v>
      </c>
      <c r="D35" s="25"/>
    </row>
    <row r="36" spans="1:10" x14ac:dyDescent="0.35">
      <c r="A36" s="2">
        <v>45</v>
      </c>
      <c r="B36" s="57">
        <v>429.64700593720846</v>
      </c>
      <c r="C36" s="61">
        <f t="shared" si="0"/>
        <v>2.0172357406859E-2</v>
      </c>
      <c r="D36" s="25"/>
    </row>
    <row r="37" spans="1:10" x14ac:dyDescent="0.35">
      <c r="A37" s="2">
        <v>46</v>
      </c>
      <c r="B37" s="57">
        <v>471.34685031742617</v>
      </c>
      <c r="C37" s="61">
        <f t="shared" si="0"/>
        <v>2.2130206881018001E-2</v>
      </c>
      <c r="D37" s="25"/>
    </row>
    <row r="38" spans="1:10" x14ac:dyDescent="0.35">
      <c r="A38" s="2">
        <v>47</v>
      </c>
      <c r="B38" s="57">
        <v>503.21303496600979</v>
      </c>
      <c r="C38" s="61">
        <f t="shared" si="0"/>
        <v>2.3626356178095002E-2</v>
      </c>
      <c r="D38" s="25"/>
    </row>
    <row r="39" spans="1:10" x14ac:dyDescent="0.35">
      <c r="A39" s="2">
        <v>48</v>
      </c>
      <c r="B39" s="57">
        <v>535.3675603339442</v>
      </c>
      <c r="C39" s="61">
        <f t="shared" si="0"/>
        <v>2.5136043360844001E-2</v>
      </c>
      <c r="D39" s="25"/>
    </row>
    <row r="40" spans="1:10" x14ac:dyDescent="0.35">
      <c r="A40" s="2">
        <v>49</v>
      </c>
      <c r="B40" s="57">
        <v>568.95089989561518</v>
      </c>
      <c r="C40" s="61">
        <f t="shared" si="0"/>
        <v>2.6712814801566998E-2</v>
      </c>
      <c r="D40" s="25"/>
    </row>
    <row r="41" spans="1:10" x14ac:dyDescent="0.35">
      <c r="A41" s="2">
        <v>50</v>
      </c>
      <c r="B41" s="57">
        <v>609.18517141423206</v>
      </c>
      <c r="C41" s="61">
        <f t="shared" si="0"/>
        <v>2.8601854161466003E-2</v>
      </c>
      <c r="D41" s="25"/>
    </row>
    <row r="42" spans="1:10" x14ac:dyDescent="0.35">
      <c r="A42" s="2">
        <v>51</v>
      </c>
      <c r="B42" s="57">
        <v>641.88487079127015</v>
      </c>
      <c r="C42" s="61">
        <f t="shared" si="0"/>
        <v>3.0137137810171005E-2</v>
      </c>
      <c r="D42" s="25"/>
      <c r="E42" s="59"/>
      <c r="F42" s="59"/>
      <c r="G42" s="59"/>
      <c r="H42" s="59"/>
      <c r="I42" s="59"/>
      <c r="J42" s="59"/>
    </row>
    <row r="43" spans="1:10" x14ac:dyDescent="0.35">
      <c r="A43" s="2">
        <v>52</v>
      </c>
      <c r="B43" s="57">
        <v>678.57097609039226</v>
      </c>
      <c r="C43" s="61">
        <f t="shared" si="0"/>
        <v>3.1859587211035004E-2</v>
      </c>
      <c r="D43" s="25"/>
    </row>
    <row r="44" spans="1:10" x14ac:dyDescent="0.35">
      <c r="A44" s="2">
        <v>53</v>
      </c>
      <c r="B44" s="57">
        <v>711.65568670941116</v>
      </c>
      <c r="C44" s="61">
        <f t="shared" si="0"/>
        <v>3.3412947523307E-2</v>
      </c>
      <c r="D44" s="25"/>
    </row>
    <row r="45" spans="1:10" x14ac:dyDescent="0.35">
      <c r="A45" s="2">
        <v>54</v>
      </c>
      <c r="B45" s="57">
        <v>737.53116326671477</v>
      </c>
      <c r="C45" s="61">
        <f t="shared" si="0"/>
        <v>3.4627827073202E-2</v>
      </c>
      <c r="D45" s="25"/>
    </row>
    <row r="46" spans="1:10" x14ac:dyDescent="0.35">
      <c r="A46" s="2">
        <v>55</v>
      </c>
      <c r="B46" s="57">
        <v>769.60095274444245</v>
      </c>
      <c r="C46" s="61">
        <f t="shared" si="0"/>
        <v>3.6133535821005994E-2</v>
      </c>
      <c r="D46" s="25"/>
    </row>
    <row r="47" spans="1:10" x14ac:dyDescent="0.35">
      <c r="A47" s="2">
        <v>56</v>
      </c>
      <c r="B47" s="57">
        <v>793.30623574186416</v>
      </c>
      <c r="C47" s="61">
        <f t="shared" si="0"/>
        <v>3.7246522608872998E-2</v>
      </c>
      <c r="D47" s="25"/>
    </row>
    <row r="48" spans="1:10" x14ac:dyDescent="0.35">
      <c r="A48" s="2">
        <v>57</v>
      </c>
      <c r="B48" s="57">
        <v>802.25911960064684</v>
      </c>
      <c r="C48" s="61">
        <f t="shared" si="0"/>
        <v>3.7666869476244993E-2</v>
      </c>
      <c r="D48" s="25"/>
    </row>
    <row r="49" spans="1:10" x14ac:dyDescent="0.35">
      <c r="A49" s="2">
        <v>58</v>
      </c>
      <c r="B49" s="57">
        <v>810.55464390554539</v>
      </c>
      <c r="C49" s="61">
        <f t="shared" si="0"/>
        <v>3.8056352653930994E-2</v>
      </c>
      <c r="D49" s="25"/>
    </row>
    <row r="50" spans="1:10" x14ac:dyDescent="0.35">
      <c r="A50" s="2">
        <v>59</v>
      </c>
      <c r="B50" s="57">
        <v>794.28105651821261</v>
      </c>
      <c r="C50" s="61">
        <f t="shared" si="0"/>
        <v>3.7292291421029009E-2</v>
      </c>
      <c r="D50" s="25"/>
    </row>
    <row r="51" spans="1:10" x14ac:dyDescent="0.35">
      <c r="A51" s="2">
        <v>60</v>
      </c>
      <c r="B51" s="57">
        <v>779.8057795444463</v>
      </c>
      <c r="C51" s="61">
        <f t="shared" si="0"/>
        <v>3.6612662663833E-2</v>
      </c>
      <c r="D51" s="25"/>
    </row>
    <row r="52" spans="1:10" x14ac:dyDescent="0.35">
      <c r="A52" s="2">
        <v>61</v>
      </c>
      <c r="B52" s="57">
        <v>749.44479073710943</v>
      </c>
      <c r="C52" s="61">
        <f t="shared" si="0"/>
        <v>3.5187183819610002E-2</v>
      </c>
      <c r="D52" s="15"/>
    </row>
    <row r="53" spans="1:10" x14ac:dyDescent="0.35">
      <c r="A53" s="2">
        <v>62</v>
      </c>
      <c r="B53" s="57">
        <v>714.58587766201902</v>
      </c>
      <c r="C53" s="61">
        <f t="shared" si="0"/>
        <v>3.3550522924391001E-2</v>
      </c>
      <c r="D53" s="15"/>
    </row>
    <row r="54" spans="1:10" x14ac:dyDescent="0.35">
      <c r="A54" s="2">
        <v>63</v>
      </c>
      <c r="B54" s="57">
        <v>655.10366966349443</v>
      </c>
      <c r="C54" s="61">
        <f t="shared" si="0"/>
        <v>3.0757773661591003E-2</v>
      </c>
      <c r="D54" s="15"/>
    </row>
    <row r="55" spans="1:10" x14ac:dyDescent="0.35">
      <c r="A55" s="2">
        <v>64</v>
      </c>
      <c r="B55" s="57">
        <v>607.14053018744471</v>
      </c>
      <c r="C55" s="61">
        <f t="shared" si="0"/>
        <v>2.8505856207271994E-2</v>
      </c>
      <c r="D55" s="15"/>
    </row>
    <row r="56" spans="1:10" x14ac:dyDescent="0.35">
      <c r="A56" s="2">
        <v>65</v>
      </c>
      <c r="B56" s="57">
        <v>521.20688027086044</v>
      </c>
      <c r="C56" s="61">
        <f t="shared" si="0"/>
        <v>2.4471185243810003E-2</v>
      </c>
      <c r="D56" s="15"/>
    </row>
    <row r="57" spans="1:10" x14ac:dyDescent="0.35">
      <c r="A57" s="2">
        <v>66</v>
      </c>
      <c r="B57" s="57">
        <v>442.25833201907869</v>
      </c>
      <c r="C57" s="61">
        <f t="shared" ref="C57" si="1">B57/$B$3</f>
        <v>2.0764471802124002E-2</v>
      </c>
      <c r="D57" s="15"/>
    </row>
    <row r="58" spans="1:10" x14ac:dyDescent="0.35">
      <c r="A58" s="2">
        <v>67</v>
      </c>
      <c r="B58" s="57">
        <v>333.21469857035464</v>
      </c>
      <c r="C58" s="61">
        <f t="shared" si="0"/>
        <v>1.5644763957140997E-2</v>
      </c>
      <c r="D58" s="15"/>
    </row>
    <row r="59" spans="1:10" x14ac:dyDescent="0.35">
      <c r="A59" s="8"/>
      <c r="B59" s="53"/>
      <c r="C59" s="53"/>
      <c r="D59" s="15"/>
    </row>
    <row r="60" spans="1:10" s="16" customFormat="1" x14ac:dyDescent="0.35">
      <c r="A60" s="54" t="s">
        <v>22</v>
      </c>
      <c r="B60" s="13"/>
      <c r="C60" s="14"/>
      <c r="D60" s="15"/>
    </row>
    <row r="61" spans="1:10" s="16" customFormat="1" x14ac:dyDescent="0.35">
      <c r="A61" s="63">
        <f>DATE(YEAR(Start_datum),1,1)</f>
        <v>1</v>
      </c>
      <c r="B61" s="13"/>
      <c r="C61" s="14"/>
      <c r="D61" s="15"/>
    </row>
    <row r="62" spans="1:10" s="16" customFormat="1" x14ac:dyDescent="0.35">
      <c r="A62" s="12"/>
      <c r="B62" s="13"/>
      <c r="C62" s="14"/>
      <c r="D62" s="15"/>
    </row>
    <row r="63" spans="1:10" x14ac:dyDescent="0.35">
      <c r="A63" s="4" t="s">
        <v>7</v>
      </c>
    </row>
    <row r="64" spans="1:10" x14ac:dyDescent="0.35">
      <c r="A64" s="2">
        <f>INT(C64/12)</f>
        <v>0</v>
      </c>
      <c r="B64" s="2">
        <f>C64-12*lftbeginstartjaar</f>
        <v>0</v>
      </c>
      <c r="C64">
        <f>INT(DAYS360(DATE(YEAR(Geboortedatum),MONTH(Geboortedatum),1),A61,1)/30)</f>
        <v>0</v>
      </c>
      <c r="E64" s="60" t="e">
        <f>((12-lft_mnd)/12)*VLOOKUP(TRUNC(lftbeginstartjaar),tabpremie,3,FALSE)+(lft_mnd/12)*VLOOKUP(TRUNC(lftbeginstartjaar)+1,tabpremie,3,FALSE)</f>
        <v>#N/A</v>
      </c>
      <c r="F64" s="70"/>
      <c r="G64" s="70"/>
      <c r="H64" s="70"/>
      <c r="I64" s="70"/>
      <c r="J64" s="70"/>
    </row>
    <row r="66" spans="1:16" x14ac:dyDescent="0.35">
      <c r="A66" s="4" t="s">
        <v>8</v>
      </c>
      <c r="F66" s="68" t="s">
        <v>24</v>
      </c>
      <c r="K66" s="68" t="s">
        <v>24</v>
      </c>
      <c r="P66" s="68"/>
    </row>
    <row r="67" spans="1:16" x14ac:dyDescent="0.35">
      <c r="A67" s="5">
        <v>0.25</v>
      </c>
      <c r="K67" s="51"/>
    </row>
    <row r="68" spans="1:16" x14ac:dyDescent="0.35">
      <c r="A68" s="6">
        <v>0.5</v>
      </c>
      <c r="K68" s="51"/>
    </row>
    <row r="69" spans="1:16" x14ac:dyDescent="0.35">
      <c r="A69" s="6">
        <v>0.75</v>
      </c>
    </row>
    <row r="70" spans="1:16" x14ac:dyDescent="0.35">
      <c r="A70" s="7">
        <v>1</v>
      </c>
      <c r="K70" s="52"/>
    </row>
    <row r="72" spans="1:16" x14ac:dyDescent="0.35">
      <c r="A72" s="66" t="s">
        <v>6</v>
      </c>
      <c r="B72" s="66" t="s">
        <v>23</v>
      </c>
    </row>
    <row r="73" spans="1:16" x14ac:dyDescent="0.35">
      <c r="A73" s="55">
        <v>0.35749999999999998</v>
      </c>
      <c r="B73" s="64">
        <v>38883</v>
      </c>
    </row>
    <row r="74" spans="1:16" x14ac:dyDescent="0.35">
      <c r="A74" s="56">
        <v>0.37559999999999999</v>
      </c>
      <c r="B74" s="71">
        <v>78426</v>
      </c>
    </row>
    <row r="75" spans="1:16" x14ac:dyDescent="0.35">
      <c r="A75" s="56">
        <v>0.495</v>
      </c>
      <c r="B75" s="65"/>
    </row>
    <row r="76" spans="1:16" x14ac:dyDescent="0.35">
      <c r="A76" s="62"/>
    </row>
    <row r="80" spans="1:16" ht="29" x14ac:dyDescent="0.35">
      <c r="A80" s="72" t="s">
        <v>25</v>
      </c>
    </row>
  </sheetData>
  <sheetProtection algorithmName="SHA-512" hashValue="LvdM/vDqt7Jrg1NWM9iEZOJsOuQJwnyDlNUxBP9BLuRkSq/MxDrBsAIU/eReDYJ+Zblbya6Vw6dUUdv4woMN0w==" saltValue="F/ykPONQnA9TyxHOdzuoCg==" spinCount="100000" sheet="1" objects="1" scenarios="1"/>
  <mergeCells count="1">
    <mergeCell ref="B7:C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14</vt:i4>
      </vt:variant>
    </vt:vector>
  </HeadingPairs>
  <TitlesOfParts>
    <vt:vector size="15" baseType="lpstr">
      <vt:lpstr>Recreatie - ANW pensioen</vt:lpstr>
      <vt:lpstr>'Recreatie - ANW pensioen'!Afdrukbereik</vt:lpstr>
      <vt:lpstr>belastingtar</vt:lpstr>
      <vt:lpstr>brutoanwpremie</vt:lpstr>
      <vt:lpstr>Geboortedatum</vt:lpstr>
      <vt:lpstr>lft_mnd</vt:lpstr>
      <vt:lpstr>lftbeginstartjaar</vt:lpstr>
      <vt:lpstr>percANW</vt:lpstr>
      <vt:lpstr>percentagesANW</vt:lpstr>
      <vt:lpstr>periode</vt:lpstr>
      <vt:lpstr>Rekendatum</vt:lpstr>
      <vt:lpstr>Start_datum</vt:lpstr>
      <vt:lpstr>tabmaxANW</vt:lpstr>
      <vt:lpstr>tabpremie</vt:lpstr>
      <vt:lpstr>verzANWpensioen</vt:lpstr>
    </vt:vector>
  </TitlesOfParts>
  <Company>TKP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kesteren.r</dc:creator>
  <cp:lastModifiedBy>Sandt, Jeske van de</cp:lastModifiedBy>
  <cp:lastPrinted>2014-04-25T08:55:19Z</cp:lastPrinted>
  <dcterms:created xsi:type="dcterms:W3CDTF">2010-12-07T07:54:35Z</dcterms:created>
  <dcterms:modified xsi:type="dcterms:W3CDTF">2026-02-02T15:08:34Z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11eff9-d416-4218-ad0f-9d12c4499240_Enabled">
    <vt:lpwstr>true</vt:lpwstr>
  </property>
  <property fmtid="{D5CDD505-2E9C-101B-9397-08002B2CF9AE}" pid="3" name="MSIP_Label_a911eff9-d416-4218-ad0f-9d12c4499240_SetDate">
    <vt:lpwstr>2026-02-02T15:03:56Z</vt:lpwstr>
  </property>
  <property fmtid="{D5CDD505-2E9C-101B-9397-08002B2CF9AE}" pid="4" name="MSIP_Label_a911eff9-d416-4218-ad0f-9d12c4499240_Method">
    <vt:lpwstr>Standard</vt:lpwstr>
  </property>
  <property fmtid="{D5CDD505-2E9C-101B-9397-08002B2CF9AE}" pid="5" name="MSIP_Label_a911eff9-d416-4218-ad0f-9d12c4499240_Name">
    <vt:lpwstr>defa4170-0d19-0005-0004-bc88714345d2</vt:lpwstr>
  </property>
  <property fmtid="{D5CDD505-2E9C-101B-9397-08002B2CF9AE}" pid="6" name="MSIP_Label_a911eff9-d416-4218-ad0f-9d12c4499240_SiteId">
    <vt:lpwstr>866828ac-36d2-478f-b3e1-20e24430c12d</vt:lpwstr>
  </property>
  <property fmtid="{D5CDD505-2E9C-101B-9397-08002B2CF9AE}" pid="7" name="MSIP_Label_a911eff9-d416-4218-ad0f-9d12c4499240_ActionId">
    <vt:lpwstr>bb96a6ad-06a8-435e-844c-66dd43085f8c</vt:lpwstr>
  </property>
  <property fmtid="{D5CDD505-2E9C-101B-9397-08002B2CF9AE}" pid="8" name="MSIP_Label_a911eff9-d416-4218-ad0f-9d12c4499240_ContentBits">
    <vt:lpwstr>0</vt:lpwstr>
  </property>
  <property fmtid="{D5CDD505-2E9C-101B-9397-08002B2CF9AE}" pid="9" name="MSIP_Label_a911eff9-d416-4218-ad0f-9d12c4499240_Tag">
    <vt:lpwstr>10, 3, 0, 1</vt:lpwstr>
  </property>
</Properties>
</file>